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192.168.104.7\files\02_総務課\2_財政係\5_財政公表\1_財政状況資料集\R6財政状況資料集\第１回目\R8.3.3照会\回答\"/>
    </mc:Choice>
  </mc:AlternateContent>
  <xr:revisionPtr revIDLastSave="0" documentId="13_ncr:1_{2D7A11ED-CD24-45C2-A4ED-72AA3B86A99F}" xr6:coauthVersionLast="46" xr6:coauthVersionMax="46" xr10:uidLastSave="{00000000-0000-0000-0000-000000000000}"/>
  <bookViews>
    <workbookView xWindow="-120" yWindow="-120" windowWidth="29040" windowHeight="15840" firstSheet="7" activeTab="8"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35" i="10"/>
  <c r="BW34" i="10"/>
  <c r="BW35" i="10" s="1"/>
  <c r="BW36" i="10" s="1"/>
  <c r="BW37" i="10" s="1"/>
  <c r="BW38" i="10" s="1"/>
  <c r="BW39" i="10" s="1"/>
  <c r="BW40" i="10" s="1"/>
  <c r="BW41" i="10" s="1"/>
  <c r="BW42" i="10" s="1"/>
  <c r="C34" i="10"/>
  <c r="CO34" i="10" l="1"/>
  <c r="CO35" i="10" s="1"/>
  <c r="U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AM35" i="10" s="1"/>
  <c r="BE34" i="10" s="1"/>
  <c r="BE35" i="10" s="1"/>
</calcChain>
</file>

<file path=xl/sharedStrings.xml><?xml version="1.0" encoding="utf-8"?>
<sst xmlns="http://schemas.openxmlformats.org/spreadsheetml/2006/main" count="1058" uniqueCount="567">
  <si>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</si>
  <si>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</si>
  <si>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</si>
  <si>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</si>
  <si>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</si>
  <si>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</si>
  <si>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</si>
  <si>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</si>
  <si>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</si>
  <si>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</si>
  <si>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</si>
  <si>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</si>
  <si>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</si>
  <si>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</si>
  <si>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</si>
  <si>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</si>
  <si>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</si>
  <si>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</si>
  <si>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</si>
  <si>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</si>
  <si>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</si>
  <si>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</si>
  <si>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</si>
  <si>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</si>
  <si>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</si>
  <si>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</si>
  <si>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</si>
  <si>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</si>
  <si>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</si>
  <si>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</si>
  <si>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</si>
  <si>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</si>
  <si>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</si>
  <si>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</si>
  <si>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</si>
  <si>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</si>
  <si>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</si>
  <si>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</si>
  <si>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</si>
  <si>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</si>
  <si>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</si>
  <si>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</si>
  <si>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</si>
  <si>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</si>
  <si>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</si>
  <si>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</si>
  <si>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</si>
  <si>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</si>
  <si>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</si>
  <si>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</si>
  <si>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</si>
  <si>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</si>
  <si>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</si>
  <si>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</si>
  <si>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</si>
  <si>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</si>
  <si>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</si>
  <si>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</si>
  <si>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</si>
  <si>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</si>
  <si>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</si>
  <si>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</si>
  <si>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</si>
  <si>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</si>
  <si>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</si>
  <si>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</si>
  <si>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</si>
  <si>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</si>
  <si>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</si>
  <si>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</si>
  <si>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</si>
  <si>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</si>
  <si>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</si>
  <si>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</si>
  <si>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</si>
  <si>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</si>
  <si>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</si>
  <si>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</si>
  <si>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</si>
  <si>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</si>
  <si>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</si>
  <si>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</si>
  <si>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</si>
  <si>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</si>
  <si>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</si>
  <si>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</si>
  <si>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</si>
  <si>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</si>
  <si>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</si>
  <si>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</si>
  <si>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</si>
  <si>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</si>
  <si>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</si>
  <si>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</si>
  <si>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西会津町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</si>
  <si>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</si>
  <si>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</si>
  <si>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</si>
  <si>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</si>
  <si>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</si>
  <si>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</si>
  <si>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</si>
  <si>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</si>
  <si>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</si>
  <si>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</si>
  <si>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</si>
  <si>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</si>
  <si>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</si>
  <si>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</si>
  <si>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</si>
  <si>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</si>
  <si>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</si>
  <si>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</si>
  <si>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</si>
  <si>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</si>
  <si>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</si>
  <si>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</si>
  <si>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</si>
  <si>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</si>
  <si>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</si>
  <si>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</si>
  <si>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</si>
  <si>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</si>
  <si>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</si>
  <si>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</si>
  <si>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</si>
  <si>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</si>
  <si>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</si>
  <si>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</si>
  <si>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</si>
  <si>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</si>
  <si>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</si>
  <si>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</si>
  <si>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</si>
  <si>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</si>
  <si>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</si>
  <si>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</si>
  <si>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</si>
  <si>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</si>
  <si>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</si>
  <si>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</si>
  <si>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-2.7</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</si>
  <si>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</si>
  <si>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</si>
  <si>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</si>
  <si>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</si>
  <si>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</si>
  <si>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</si>
  <si>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</si>
  <si>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</si>
  <si>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</si>
  <si>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</si>
  <si>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</si>
  <si>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</si>
  <si>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</si>
  <si>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</si>
  <si>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</si>
  <si>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</si>
  <si>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</si>
  <si>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</si>
  <si>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</si>
  <si>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</si>
  <si>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</si>
  <si>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</si>
  <si>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</si>
  <si>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</si>
  <si>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</si>
  <si>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</si>
  <si>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</si>
  <si>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</si>
  <si>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</si>
  <si>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</si>
  <si>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</si>
  <si>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</si>
  <si>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</si>
  <si>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</si>
  <si>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</si>
  <si>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</si>
  <si>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</si>
  <si>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</si>
  <si>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</si>
  <si>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</si>
  <si>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</si>
  <si>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</si>
  <si>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</si>
  <si>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</si>
  <si>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</si>
  <si>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</si>
  <si>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</si>
  <si>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</si>
  <si>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</si>
  <si>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</si>
  <si>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</si>
  <si>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</si>
  <si>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</si>
  <si>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</si>
  <si>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</si>
  <si>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</si>
  <si>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</si>
  <si>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</si>
  <si>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</si>
  <si>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</si>
  <si>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</si>
  <si>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福島県西会津町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</si>
  <si>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</si>
  <si>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</si>
  <si>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</si>
  <si>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</si>
  <si>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</si>
  <si>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</si>
  <si>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</si>
  <si>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</si>
  <si>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</si>
  <si>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</si>
  <si>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</si>
  <si>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</si>
  <si>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</si>
  <si>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</si>
  <si>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</si>
  <si>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</si>
  <si>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</si>
  <si>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</si>
  <si>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</si>
  <si>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</si>
  <si>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</si>
  <si>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</si>
  <si>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</si>
  <si>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</si>
  <si>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</si>
  <si>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</si>
  <si>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</si>
  <si>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</si>
  <si>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</si>
  <si>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</si>
  <si>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</si>
  <si>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</si>
  <si>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</si>
  <si>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</si>
  <si>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</si>
  <si>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</si>
  <si>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</si>
  <si>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</si>
  <si>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</si>
  <si>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</si>
  <si>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</si>
  <si>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</si>
  <si>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</si>
  <si>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</si>
  <si>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</si>
  <si>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</si>
  <si>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</si>
  <si>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</si>
  <si>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</si>
  <si>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</si>
  <si>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</si>
  <si>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</si>
  <si>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</si>
  <si>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</si>
  <si>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</si>
  <si>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</si>
  <si>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</si>
  <si>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</si>
  <si>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</si>
  <si>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</si>
  <si>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</si>
  <si>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</si>
  <si>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</si>
  <si>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</si>
  <si>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</si>
  <si>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</si>
  <si>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</si>
  <si>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</si>
  <si>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</si>
  <si>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</si>
  <si>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</si>
  <si>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</si>
  <si>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</si>
  <si>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</si>
  <si>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</si>
  <si>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</si>
  <si>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</si>
  <si>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</si>
  <si>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</si>
  <si>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</si>
  <si>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</si>
  <si>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</si>
  <si>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</si>
  <si>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</si>
  <si>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</si>
  <si>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</si>
  <si>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</si>
  <si>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</si>
  <si>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</si>
  <si>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</si>
  <si>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</si>
  <si>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</si>
  <si>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</si>
  <si>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</si>
  <si>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</si>
  <si>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</si>
  <si>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</si>
  <si>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</si>
  <si>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</si>
  <si>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</si>
  <si>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</si>
  <si>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</si>
  <si>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</si>
  <si>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</si>
  <si>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</si>
  <si>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</si>
  <si>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</si>
  <si>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</si>
  <si>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</si>
  <si>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</si>
  <si>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</si>
  <si>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</si>
  <si>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</si>
  <si>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</si>
  <si>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</si>
  <si>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その他</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</si>
  <si>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</si>
  <si>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</si>
  <si>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</si>
  <si>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</si>
  <si>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</si>
  <si>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</si>
  <si>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</si>
  <si>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</si>
  <si>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</si>
  <si>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</si>
  <si>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</si>
  <si>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簡易水道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</si>
  <si>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</si>
  <si>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</si>
  <si>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</si>
  <si>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</si>
  <si>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</si>
  <si>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</si>
  <si>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</si>
  <si>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</si>
  <si>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</si>
  <si>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</si>
  <si>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</si>
  <si>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</si>
  <si>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</si>
  <si>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</si>
  <si>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</si>
  <si>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</si>
  <si>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</si>
  <si>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</si>
  <si>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</si>
  <si>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</si>
  <si>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</si>
  <si>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福島県西会津町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</si>
  <si>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</si>
  <si>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</si>
  <si>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</si>
  <si>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</si>
  <si>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</si>
  <si>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</si>
  <si>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</si>
  <si>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</si>
  <si>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</si>
  <si>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</si>
  <si>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</si>
  <si>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</si>
  <si>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</si>
  <si>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</si>
  <si>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</si>
  <si>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</si>
  <si>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</si>
  <si>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</si>
  <si>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</si>
  <si>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</si>
  <si>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</si>
  <si>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</si>
  <si>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</si>
  <si>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</si>
  <si>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</si>
  <si>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</si>
  <si>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</si>
  <si>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</si>
  <si>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</si>
  <si>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</si>
  <si>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</si>
  <si>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</si>
  <si>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</si>
  <si>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</si>
  <si>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国民健康保険特別会計（診療施設勘定）</t>
    <phoneticPr fontId="5"/>
  </si>
  <si>
    <t>介護保険特別会計</t>
    <phoneticPr fontId="5"/>
  </si>
  <si>
    <t>後期高齢者医療特別会計</t>
    <phoneticPr fontId="5"/>
  </si>
  <si>
    <t>水道事業会計（水道事業・簡易水道等事業）</t>
    <phoneticPr fontId="5"/>
  </si>
  <si>
    <t>法適用企業</t>
    <phoneticPr fontId="5"/>
  </si>
  <si>
    <t>下水道事業会計（公共下水道事業・農業集落排水処理事業・個別排水処理事業）</t>
    <phoneticPr fontId="5"/>
  </si>
  <si>
    <t>工業団地造成事業特別会計</t>
    <phoneticPr fontId="5"/>
  </si>
  <si>
    <t>法非適用企業</t>
    <phoneticPr fontId="5"/>
  </si>
  <si>
    <t>住宅団地造成事業特別会計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</si>
  <si>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</si>
  <si>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</si>
  <si>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</si>
  <si>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</si>
  <si>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</si>
  <si>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</si>
  <si>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</si>
  <si>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</si>
  <si>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</si>
  <si>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</si>
  <si>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</si>
  <si>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</si>
  <si>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</si>
  <si>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</si>
  <si>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</si>
  <si>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</si>
  <si>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</si>
  <si>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</si>
  <si>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</si>
  <si>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</si>
  <si>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</si>
  <si>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</si>
  <si>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</si>
  <si>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</si>
  <si>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</si>
  <si>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</si>
  <si>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</si>
  <si>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</si>
  <si>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</si>
  <si>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</si>
  <si>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</si>
  <si>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</si>
  <si>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</si>
  <si>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</si>
  <si>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</si>
  <si>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</si>
  <si>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</si>
  <si>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</si>
  <si>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</si>
  <si>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</si>
  <si>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</si>
  <si>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</si>
  <si>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</si>
  <si>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</si>
  <si>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</si>
  <si>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</si>
  <si>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</si>
  <si>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</si>
  <si>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</si>
  <si>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</si>
  <si>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</si>
  <si>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</si>
  <si>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</si>
  <si>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</si>
  <si>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</si>
  <si>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</si>
  <si>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</si>
  <si>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</si>
  <si>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</si>
  <si>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</si>
  <si>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</si>
  <si>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</si>
  <si>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</si>
  <si>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</si>
  <si>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</si>
  <si>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</si>
  <si>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</si>
  <si>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</si>
  <si>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</si>
  <si>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</si>
  <si>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</si>
  <si>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</si>
  <si>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</si>
  <si>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</si>
  <si>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</si>
  <si>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</si>
  <si>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</si>
  <si>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</si>
  <si>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</si>
  <si>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</si>
  <si>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</si>
  <si>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</si>
  <si>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</si>
  <si>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</si>
  <si>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</si>
  <si>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</si>
  <si>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</si>
  <si>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</si>
  <si>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</si>
  <si>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</si>
  <si>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</si>
  <si>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</si>
  <si>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</si>
  <si>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</si>
  <si>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</si>
  <si>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</si>
  <si>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</si>
  <si>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</si>
  <si>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</si>
  <si>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</si>
  <si>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</si>
  <si>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</si>
  <si>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</si>
  <si>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</si>
  <si>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</si>
  <si>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</si>
  <si>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</si>
  <si>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</si>
  <si>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</si>
  <si>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</si>
  <si>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</si>
  <si>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</si>
  <si>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</si>
  <si>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</si>
  <si>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</si>
  <si>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</si>
  <si>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</si>
  <si>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</si>
  <si>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</si>
  <si>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</si>
  <si>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</si>
  <si>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</si>
  <si>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</si>
  <si>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</si>
  <si>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</si>
  <si>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</si>
  <si>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</si>
  <si>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</si>
  <si>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</si>
  <si>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</si>
  <si>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</si>
  <si>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</si>
  <si>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</si>
  <si>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</si>
  <si>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</si>
  <si>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</si>
  <si>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</si>
  <si>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3.68</t>
  </si>
  <si>
    <t>▲ 0.87</t>
  </si>
  <si>
    <t>一般会計</t>
  </si>
  <si>
    <t>水道事業会計（水道事業・簡易水道等事業）</t>
  </si>
  <si>
    <t>介護保険特別会計</t>
  </si>
  <si>
    <t>下水道事業会計（公共下水道事業・農業集落排水処理事業・個別排水処理事業）</t>
  </si>
  <si>
    <t>国民健康保険特別会計（診療施設勘定）</t>
  </si>
  <si>
    <t>国民健康保険特別会計（事業勘定）</t>
  </si>
  <si>
    <t>住宅団地造成事業特別会計</t>
  </si>
  <si>
    <t>工業団地造成事業特別会計</t>
  </si>
  <si>
    <t>その他会計（赤字）</t>
  </si>
  <si>
    <t>その他会計（黒字）</t>
  </si>
  <si>
    <t>R02</t>
    <phoneticPr fontId="5"/>
  </si>
  <si>
    <t>R03</t>
    <phoneticPr fontId="5"/>
  </si>
  <si>
    <t>R04</t>
    <phoneticPr fontId="5"/>
  </si>
  <si>
    <t>R05</t>
    <phoneticPr fontId="5"/>
  </si>
  <si>
    <t>R06</t>
    <phoneticPr fontId="5"/>
  </si>
  <si>
    <t>公共施設整備等基金</t>
    <rPh sb="0" eb="4">
      <t>コウキョウシセツ</t>
    </rPh>
    <rPh sb="4" eb="6">
      <t>セイビ</t>
    </rPh>
    <rPh sb="6" eb="7">
      <t>ナド</t>
    </rPh>
    <rPh sb="7" eb="9">
      <t>キキン</t>
    </rPh>
    <phoneticPr fontId="2"/>
  </si>
  <si>
    <t>みんなで創る未来基金</t>
  </si>
  <si>
    <t>森林環境譲与税基金</t>
  </si>
  <si>
    <t>小中学校交流基金</t>
  </si>
  <si>
    <t>株式会社西会津町振興公社</t>
    <rPh sb="0" eb="4">
      <t>カブシキカイシャ</t>
    </rPh>
    <rPh sb="4" eb="8">
      <t>ニシアイヅマチ</t>
    </rPh>
    <rPh sb="8" eb="12">
      <t>シンコウコウシャ</t>
    </rPh>
    <phoneticPr fontId="2"/>
  </si>
  <si>
    <t>一般財団法人西会津町農業公社</t>
    <rPh sb="0" eb="2">
      <t>イッパン</t>
    </rPh>
    <rPh sb="2" eb="6">
      <t>ザイダンホウジン</t>
    </rPh>
    <rPh sb="6" eb="10">
      <t>ニシアイヅマチ</t>
    </rPh>
    <rPh sb="10" eb="14">
      <t>ノウギョウコウシャ</t>
    </rPh>
    <phoneticPr fontId="2"/>
  </si>
  <si>
    <t>喜多方地方広域市町村圏組合（一般会計）</t>
    <rPh sb="0" eb="3">
      <t>キタカタ</t>
    </rPh>
    <rPh sb="3" eb="5">
      <t>チホウ</t>
    </rPh>
    <rPh sb="5" eb="7">
      <t>コウイキ</t>
    </rPh>
    <rPh sb="7" eb="10">
      <t>シチョウソン</t>
    </rPh>
    <rPh sb="10" eb="11">
      <t>ケン</t>
    </rPh>
    <rPh sb="11" eb="13">
      <t>クミアイ</t>
    </rPh>
    <rPh sb="14" eb="16">
      <t>イッパン</t>
    </rPh>
    <rPh sb="16" eb="18">
      <t>カイケイ</t>
    </rPh>
    <phoneticPr fontId="2"/>
  </si>
  <si>
    <t>喜多方地方広域市町村圏組合（喜多方プラザ特別会計）</t>
    <rPh sb="0" eb="3">
      <t>キタカタ</t>
    </rPh>
    <rPh sb="3" eb="5">
      <t>チホウ</t>
    </rPh>
    <rPh sb="5" eb="7">
      <t>コウイキ</t>
    </rPh>
    <rPh sb="7" eb="10">
      <t>シチョウソン</t>
    </rPh>
    <rPh sb="10" eb="11">
      <t>ケン</t>
    </rPh>
    <rPh sb="11" eb="13">
      <t>クミアイ</t>
    </rPh>
    <rPh sb="14" eb="17">
      <t>キタカタ</t>
    </rPh>
    <rPh sb="20" eb="22">
      <t>トクベツ</t>
    </rPh>
    <rPh sb="22" eb="24">
      <t>カイケイ</t>
    </rPh>
    <phoneticPr fontId="2"/>
  </si>
  <si>
    <t>福島県市町村総合事務組合（一般会計）</t>
    <rPh sb="0" eb="3">
      <t>フクシマケン</t>
    </rPh>
    <rPh sb="3" eb="6">
      <t>シチョウソン</t>
    </rPh>
    <rPh sb="6" eb="8">
      <t>ソウゴウ</t>
    </rPh>
    <rPh sb="8" eb="10">
      <t>ジム</t>
    </rPh>
    <rPh sb="10" eb="12">
      <t>クミアイ</t>
    </rPh>
    <rPh sb="13" eb="15">
      <t>イッパン</t>
    </rPh>
    <rPh sb="15" eb="17">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</si>
  <si>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3" eb="15">
      <t>ショウボウ</t>
    </rPh>
    <rPh sb="15" eb="17">
      <t>ホショウ</t>
    </rPh>
    <rPh sb="17" eb="18">
      <t>トウ</t>
    </rPh>
    <rPh sb="18" eb="20">
      <t>トクベツ</t>
    </rPh>
    <rPh sb="20" eb="22">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</si>
  <si>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3" eb="15">
      <t>ショウボウ</t>
    </rPh>
    <rPh sb="15" eb="16">
      <t>ショウ</t>
    </rPh>
    <rPh sb="19" eb="20">
      <t>キン</t>
    </rPh>
    <rPh sb="20" eb="22">
      <t>トクベツ</t>
    </rPh>
    <rPh sb="22" eb="24">
      <t>カイケイ</t>
    </rPh>
    <phoneticPr fontId="2"/>
  </si>
  <si>
    <t>福島県市町村総合事務組合（非常勤職員公務災害補償特別会計）</t>
    <rPh sb="0" eb="3">
      <t>フクシマケン</t>
    </rPh>
    <rPh sb="3" eb="6">
      <t>シチョウソン</t>
    </rPh>
    <rPh sb="6" eb="8">
      <t>ソウゴウ</t>
    </rPh>
    <rPh sb="8" eb="10">
      <t>ジム</t>
    </rPh>
    <rPh sb="10" eb="12">
      <t>クミアイ</t>
    </rPh>
    <rPh sb="13" eb="16">
      <t>ヒジョウキン</t>
    </rPh>
    <rPh sb="16" eb="18">
      <t>ショクイン</t>
    </rPh>
    <rPh sb="18" eb="20">
      <t>コウム</t>
    </rPh>
    <rPh sb="20" eb="22">
      <t>サイガイ</t>
    </rPh>
    <rPh sb="22" eb="24">
      <t>ホショウ</t>
    </rPh>
    <rPh sb="24" eb="26">
      <t>トクベツ</t>
    </rPh>
    <rPh sb="26" eb="28">
      <t>カイケイ</t>
    </rPh>
    <phoneticPr fontId="2"/>
  </si>
  <si>
    <t>福島県市町村総合事務組合（自治会館管理特別会計）</t>
    <rPh sb="0" eb="3">
      <t>フクシマケン</t>
    </rPh>
    <rPh sb="3" eb="6">
      <t>シチョウソン</t>
    </rPh>
    <rPh sb="6" eb="8">
      <t>ソウゴウ</t>
    </rPh>
    <rPh sb="8" eb="10">
      <t>ジム</t>
    </rPh>
    <rPh sb="10" eb="12">
      <t>クミアイ</t>
    </rPh>
    <rPh sb="13" eb="15">
      <t>ジチ</t>
    </rPh>
    <rPh sb="15" eb="17">
      <t>カイカン</t>
    </rPh>
    <rPh sb="17" eb="19">
      <t>カンリ</t>
    </rPh>
    <rPh sb="19" eb="21">
      <t>トクベツ</t>
    </rPh>
    <rPh sb="21" eb="23">
      <t>カイケイ</t>
    </rPh>
    <phoneticPr fontId="2"/>
  </si>
  <si>
    <t>福島県後期高齢者医療広域連合（一般会計）</t>
    <rPh sb="0" eb="3">
      <t>フクシマケン</t>
    </rPh>
    <rPh sb="3" eb="8">
      <t>コウキコウレイシャ</t>
    </rPh>
    <rPh sb="8" eb="10">
      <t>イリョウ</t>
    </rPh>
    <rPh sb="10" eb="12">
      <t>コウイキ</t>
    </rPh>
    <rPh sb="12" eb="14">
      <t>レンゴウ</t>
    </rPh>
    <rPh sb="15" eb="17">
      <t>イッパン</t>
    </rPh>
    <rPh sb="17" eb="19">
      <t>カイケイ</t>
    </rPh>
    <phoneticPr fontId="2"/>
  </si>
  <si>
    <t>福島県後期高齢者医療広域連合（後期高齢者医療特別会計）</t>
    <rPh sb="0" eb="3">
      <t>フクシマケン</t>
    </rPh>
    <rPh sb="3" eb="8">
      <t>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</si>
  <si>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新田興助地域振興基金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</si>
</sst>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F965-41BD-A19C-5E500DF22C0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200933</c:v>
                </c:pt>
                <c:pt idx="1">
                  <c:v>145018</c:v>
                </c:pt>
                <c:pt idx="2">
                  <c:v>137175</c:v>
                </c:pt>
                <c:pt idx="3">
                  <c:v>127003</c:v>
                </c:pt>
                <c:pt idx="4">
                  <c:v>126657</c:v>
                </c:pt>
              </c:numCache>
            </c:numRef>
          </c:val>
          <c:smooth val="0"/>
          <c:extLst>
            <c:ext xmlns:c16="http://schemas.microsoft.com/office/drawing/2014/chart" uri="{C3380CC4-5D6E-409C-BE32-E72D297353CC}">
              <c16:uniqueId val="{00000001-F965-41BD-A19C-5E500DF22C0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6.53</c:v>
                </c:pt>
                <c:pt idx="1">
                  <c:v>5.43</c:v>
                </c:pt>
                <c:pt idx="2">
                  <c:v>7.38</c:v>
                </c:pt>
                <c:pt idx="3">
                  <c:v>8.77</c:v>
                </c:pt>
                <c:pt idx="4">
                  <c:v>7.18</c:v>
                </c:pt>
              </c:numCache>
            </c:numRef>
          </c:val>
          <c:extLst>
            <c:ext xmlns:c16="http://schemas.microsoft.com/office/drawing/2014/chart" uri="{C3380CC4-5D6E-409C-BE32-E72D297353CC}">
              <c16:uniqueId val="{00000000-8BE1-4944-9C71-56317F3DC25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20.27</c:v>
                </c:pt>
                <c:pt idx="1">
                  <c:v>26.09</c:v>
                </c:pt>
                <c:pt idx="2">
                  <c:v>20.13</c:v>
                </c:pt>
                <c:pt idx="3">
                  <c:v>22.93</c:v>
                </c:pt>
                <c:pt idx="4">
                  <c:v>23.06</c:v>
                </c:pt>
              </c:numCache>
            </c:numRef>
          </c:val>
          <c:extLst>
            <c:ext xmlns:c16="http://schemas.microsoft.com/office/drawing/2014/chart" uri="{C3380CC4-5D6E-409C-BE32-E72D297353CC}">
              <c16:uniqueId val="{00000001-8BE1-4944-9C71-56317F3DC25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4.22</c:v>
                </c:pt>
                <c:pt idx="1">
                  <c:v>5.22</c:v>
                </c:pt>
                <c:pt idx="2">
                  <c:v>-3.68</c:v>
                </c:pt>
                <c:pt idx="3">
                  <c:v>4.13</c:v>
                </c:pt>
                <c:pt idx="4">
                  <c:v>-0.87</c:v>
                </c:pt>
              </c:numCache>
            </c:numRef>
          </c:val>
          <c:smooth val="0"/>
          <c:extLst>
            <c:ext xmlns:c16="http://schemas.microsoft.com/office/drawing/2014/chart" uri="{C3380CC4-5D6E-409C-BE32-E72D297353CC}">
              <c16:uniqueId val="{00000002-8BE1-4944-9C71-56317F3DC25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66C6-4EA4-9D3C-2E54ACB3A95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6C6-4EA4-9D3C-2E54ACB3A959}"/>
            </c:ext>
          </c:extLst>
        </c:ser>
        <c:ser>
          <c:idx val="2"/>
          <c:order val="2"/>
          <c:tx>
            <c:strRef>
              <c:f>データシート!$A$29</c:f>
              <c:strCache>
                <c:ptCount val="1"/>
                <c:pt idx="0">
                  <c:v>工業団地造成事業特別会計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7.0000000000000007E-2</c:v>
                </c:pt>
                <c:pt idx="2">
                  <c:v>#N/A</c:v>
                </c:pt>
                <c:pt idx="3">
                  <c:v>0.06</c:v>
                </c:pt>
                <c:pt idx="4">
                  <c:v>#N/A</c:v>
                </c:pt>
                <c:pt idx="5">
                  <c:v>0.06</c:v>
                </c:pt>
                <c:pt idx="6">
                  <c:v>#N/A</c:v>
                </c:pt>
                <c:pt idx="7">
                  <c:v>0.05</c:v>
                </c:pt>
                <c:pt idx="8">
                  <c:v>#N/A</c:v>
                </c:pt>
                <c:pt idx="9">
                  <c:v>0.04</c:v>
                </c:pt>
              </c:numCache>
            </c:numRef>
          </c:val>
          <c:extLst>
            <c:ext xmlns:c16="http://schemas.microsoft.com/office/drawing/2014/chart" uri="{C3380CC4-5D6E-409C-BE32-E72D297353CC}">
              <c16:uniqueId val="{00000002-66C6-4EA4-9D3C-2E54ACB3A959}"/>
            </c:ext>
          </c:extLst>
        </c:ser>
        <c:ser>
          <c:idx val="3"/>
          <c:order val="3"/>
          <c:tx>
            <c:strRef>
              <c:f>データシート!$A$30</c:f>
              <c:strCache>
                <c:ptCount val="1"/>
                <c:pt idx="0">
                  <c:v>住宅団地造成事業特別会計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c:v>
                </c:pt>
                <c:pt idx="2">
                  <c:v>#N/A</c:v>
                </c:pt>
                <c:pt idx="3">
                  <c:v>0.08</c:v>
                </c:pt>
                <c:pt idx="4">
                  <c:v>#N/A</c:v>
                </c:pt>
                <c:pt idx="5">
                  <c:v>0.16</c:v>
                </c:pt>
                <c:pt idx="6">
                  <c:v>#N/A</c:v>
                </c:pt>
                <c:pt idx="7">
                  <c:v>0.13</c:v>
                </c:pt>
                <c:pt idx="8">
                  <c:v>#N/A</c:v>
                </c:pt>
                <c:pt idx="9">
                  <c:v>0.09</c:v>
                </c:pt>
              </c:numCache>
            </c:numRef>
          </c:val>
          <c:extLst>
            <c:ext xmlns:c16="http://schemas.microsoft.com/office/drawing/2014/chart" uri="{C3380CC4-5D6E-409C-BE32-E72D297353CC}">
              <c16:uniqueId val="{00000003-66C6-4EA4-9D3C-2E54ACB3A959}"/>
            </c:ext>
          </c:extLst>
        </c:ser>
        <c:ser>
          <c:idx val="4"/>
          <c:order val="4"/>
          <c:tx>
            <c:strRef>
              <c:f>データシート!$A$31</c:f>
              <c:strCache>
                <c:ptCount val="1"/>
                <c:pt idx="0">
                  <c:v>国民健康保険特別会計（事業勘定）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0.44</c:v>
                </c:pt>
                <c:pt idx="2">
                  <c:v>#N/A</c:v>
                </c:pt>
                <c:pt idx="3">
                  <c:v>0.38</c:v>
                </c:pt>
                <c:pt idx="4">
                  <c:v>#N/A</c:v>
                </c:pt>
                <c:pt idx="5">
                  <c:v>0.32</c:v>
                </c:pt>
                <c:pt idx="6">
                  <c:v>#N/A</c:v>
                </c:pt>
                <c:pt idx="7">
                  <c:v>0.09</c:v>
                </c:pt>
                <c:pt idx="8">
                  <c:v>#N/A</c:v>
                </c:pt>
                <c:pt idx="9">
                  <c:v>0.31</c:v>
                </c:pt>
              </c:numCache>
            </c:numRef>
          </c:val>
          <c:extLst>
            <c:ext xmlns:c16="http://schemas.microsoft.com/office/drawing/2014/chart" uri="{C3380CC4-5D6E-409C-BE32-E72D297353CC}">
              <c16:uniqueId val="{00000004-66C6-4EA4-9D3C-2E54ACB3A959}"/>
            </c:ext>
          </c:extLst>
        </c:ser>
        <c:ser>
          <c:idx val="5"/>
          <c:order val="5"/>
          <c:tx>
            <c:strRef>
              <c:f>データシート!$A$32</c:f>
              <c:strCache>
                <c:ptCount val="1"/>
                <c:pt idx="0">
                  <c:v>国民健康保険特別会計（診療施設勘定）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0.41</c:v>
                </c:pt>
                <c:pt idx="2">
                  <c:v>#N/A</c:v>
                </c:pt>
                <c:pt idx="3">
                  <c:v>0.67</c:v>
                </c:pt>
                <c:pt idx="4">
                  <c:v>#N/A</c:v>
                </c:pt>
                <c:pt idx="5">
                  <c:v>0.49</c:v>
                </c:pt>
                <c:pt idx="6">
                  <c:v>#N/A</c:v>
                </c:pt>
                <c:pt idx="7">
                  <c:v>0.37</c:v>
                </c:pt>
                <c:pt idx="8">
                  <c:v>#N/A</c:v>
                </c:pt>
                <c:pt idx="9">
                  <c:v>0.39</c:v>
                </c:pt>
              </c:numCache>
            </c:numRef>
          </c:val>
          <c:extLst>
            <c:ext xmlns:c16="http://schemas.microsoft.com/office/drawing/2014/chart" uri="{C3380CC4-5D6E-409C-BE32-E72D297353CC}">
              <c16:uniqueId val="{00000005-66C6-4EA4-9D3C-2E54ACB3A959}"/>
            </c:ext>
          </c:extLst>
        </c:ser>
        <c:ser>
          <c:idx val="6"/>
          <c:order val="6"/>
          <c:tx>
            <c:strRef>
              <c:f>データシート!$A$33</c:f>
              <c:strCache>
                <c:ptCount val="1"/>
                <c:pt idx="0">
                  <c:v>下水道事業会計（公共下水道事業・農業集落排水処理事業・個別排水処理事業）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0.57999999999999996</c:v>
                </c:pt>
                <c:pt idx="2">
                  <c:v>#N/A</c:v>
                </c:pt>
                <c:pt idx="3">
                  <c:v>0.88</c:v>
                </c:pt>
                <c:pt idx="4">
                  <c:v>#N/A</c:v>
                </c:pt>
                <c:pt idx="5">
                  <c:v>0.77</c:v>
                </c:pt>
                <c:pt idx="6">
                  <c:v>#N/A</c:v>
                </c:pt>
                <c:pt idx="7">
                  <c:v>0.9</c:v>
                </c:pt>
                <c:pt idx="8">
                  <c:v>#N/A</c:v>
                </c:pt>
                <c:pt idx="9">
                  <c:v>1.1299999999999999</c:v>
                </c:pt>
              </c:numCache>
            </c:numRef>
          </c:val>
          <c:extLst>
            <c:ext xmlns:c16="http://schemas.microsoft.com/office/drawing/2014/chart" uri="{C3380CC4-5D6E-409C-BE32-E72D297353CC}">
              <c16:uniqueId val="{00000006-66C6-4EA4-9D3C-2E54ACB3A959}"/>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0.79</c:v>
                </c:pt>
                <c:pt idx="2">
                  <c:v>#N/A</c:v>
                </c:pt>
                <c:pt idx="3">
                  <c:v>1.64</c:v>
                </c:pt>
                <c:pt idx="4">
                  <c:v>#N/A</c:v>
                </c:pt>
                <c:pt idx="5">
                  <c:v>1.18</c:v>
                </c:pt>
                <c:pt idx="6">
                  <c:v>#N/A</c:v>
                </c:pt>
                <c:pt idx="7">
                  <c:v>0.8</c:v>
                </c:pt>
                <c:pt idx="8">
                  <c:v>#N/A</c:v>
                </c:pt>
                <c:pt idx="9">
                  <c:v>1.48</c:v>
                </c:pt>
              </c:numCache>
            </c:numRef>
          </c:val>
          <c:extLst>
            <c:ext xmlns:c16="http://schemas.microsoft.com/office/drawing/2014/chart" uri="{C3380CC4-5D6E-409C-BE32-E72D297353CC}">
              <c16:uniqueId val="{00000007-66C6-4EA4-9D3C-2E54ACB3A959}"/>
            </c:ext>
          </c:extLst>
        </c:ser>
        <c:ser>
          <c:idx val="8"/>
          <c:order val="8"/>
          <c:tx>
            <c:strRef>
              <c:f>データシート!$A$35</c:f>
              <c:strCache>
                <c:ptCount val="1"/>
                <c:pt idx="0">
                  <c:v>水道事業会計（水道事業・簡易水道等事業）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4.4400000000000004</c:v>
                </c:pt>
                <c:pt idx="2">
                  <c:v>#N/A</c:v>
                </c:pt>
                <c:pt idx="3">
                  <c:v>4.0199999999999996</c:v>
                </c:pt>
                <c:pt idx="4">
                  <c:v>#N/A</c:v>
                </c:pt>
                <c:pt idx="5">
                  <c:v>3.6</c:v>
                </c:pt>
                <c:pt idx="6">
                  <c:v>#N/A</c:v>
                </c:pt>
                <c:pt idx="7">
                  <c:v>2.84</c:v>
                </c:pt>
                <c:pt idx="8">
                  <c:v>#N/A</c:v>
                </c:pt>
                <c:pt idx="9">
                  <c:v>2.5299999999999998</c:v>
                </c:pt>
              </c:numCache>
            </c:numRef>
          </c:val>
          <c:extLst>
            <c:ext xmlns:c16="http://schemas.microsoft.com/office/drawing/2014/chart" uri="{C3380CC4-5D6E-409C-BE32-E72D297353CC}">
              <c16:uniqueId val="{00000008-66C6-4EA4-9D3C-2E54ACB3A95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6.52</c:v>
                </c:pt>
                <c:pt idx="2">
                  <c:v>#N/A</c:v>
                </c:pt>
                <c:pt idx="3">
                  <c:v>5.43</c:v>
                </c:pt>
                <c:pt idx="4">
                  <c:v>#N/A</c:v>
                </c:pt>
                <c:pt idx="5">
                  <c:v>7.38</c:v>
                </c:pt>
                <c:pt idx="6">
                  <c:v>#N/A</c:v>
                </c:pt>
                <c:pt idx="7">
                  <c:v>8.77</c:v>
                </c:pt>
                <c:pt idx="8">
                  <c:v>#N/A</c:v>
                </c:pt>
                <c:pt idx="9">
                  <c:v>7.18</c:v>
                </c:pt>
              </c:numCache>
            </c:numRef>
          </c:val>
          <c:extLst>
            <c:ext xmlns:c16="http://schemas.microsoft.com/office/drawing/2014/chart" uri="{C3380CC4-5D6E-409C-BE32-E72D297353CC}">
              <c16:uniqueId val="{00000009-66C6-4EA4-9D3C-2E54ACB3A95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734</c:v>
                </c:pt>
                <c:pt idx="5">
                  <c:v>680</c:v>
                </c:pt>
                <c:pt idx="8">
                  <c:v>711</c:v>
                </c:pt>
                <c:pt idx="11">
                  <c:v>691</c:v>
                </c:pt>
                <c:pt idx="14">
                  <c:v>705</c:v>
                </c:pt>
              </c:numCache>
            </c:numRef>
          </c:val>
          <c:extLst>
            <c:ext xmlns:c16="http://schemas.microsoft.com/office/drawing/2014/chart" uri="{C3380CC4-5D6E-409C-BE32-E72D297353CC}">
              <c16:uniqueId val="{00000000-73F8-40A0-ABCF-A95E256D225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73F8-40A0-ABCF-A95E256D225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3F8-40A0-ABCF-A95E256D225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19</c:v>
                </c:pt>
                <c:pt idx="3">
                  <c:v>19</c:v>
                </c:pt>
                <c:pt idx="6">
                  <c:v>26</c:v>
                </c:pt>
                <c:pt idx="9">
                  <c:v>25</c:v>
                </c:pt>
                <c:pt idx="12">
                  <c:v>18</c:v>
                </c:pt>
              </c:numCache>
            </c:numRef>
          </c:val>
          <c:extLst>
            <c:ext xmlns:c16="http://schemas.microsoft.com/office/drawing/2014/chart" uri="{C3380CC4-5D6E-409C-BE32-E72D297353CC}">
              <c16:uniqueId val="{00000003-73F8-40A0-ABCF-A95E256D225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246</c:v>
                </c:pt>
                <c:pt idx="3">
                  <c:v>197</c:v>
                </c:pt>
                <c:pt idx="6">
                  <c:v>206</c:v>
                </c:pt>
                <c:pt idx="9">
                  <c:v>219</c:v>
                </c:pt>
                <c:pt idx="12">
                  <c:v>195</c:v>
                </c:pt>
              </c:numCache>
            </c:numRef>
          </c:val>
          <c:extLst>
            <c:ext xmlns:c16="http://schemas.microsoft.com/office/drawing/2014/chart" uri="{C3380CC4-5D6E-409C-BE32-E72D297353CC}">
              <c16:uniqueId val="{00000004-73F8-40A0-ABCF-A95E256D225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F8-40A0-ABCF-A95E256D225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3F8-40A0-ABCF-A95E256D225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833</c:v>
                </c:pt>
                <c:pt idx="3">
                  <c:v>846</c:v>
                </c:pt>
                <c:pt idx="6">
                  <c:v>858</c:v>
                </c:pt>
                <c:pt idx="9">
                  <c:v>821</c:v>
                </c:pt>
                <c:pt idx="12">
                  <c:v>825</c:v>
                </c:pt>
              </c:numCache>
            </c:numRef>
          </c:val>
          <c:extLst>
            <c:ext xmlns:c16="http://schemas.microsoft.com/office/drawing/2014/chart" uri="{C3380CC4-5D6E-409C-BE32-E72D297353CC}">
              <c16:uniqueId val="{00000007-73F8-40A0-ABCF-A95E256D225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364</c:v>
                </c:pt>
                <c:pt idx="2">
                  <c:v>#N/A</c:v>
                </c:pt>
                <c:pt idx="3">
                  <c:v>#N/A</c:v>
                </c:pt>
                <c:pt idx="4">
                  <c:v>382</c:v>
                </c:pt>
                <c:pt idx="5">
                  <c:v>#N/A</c:v>
                </c:pt>
                <c:pt idx="6">
                  <c:v>#N/A</c:v>
                </c:pt>
                <c:pt idx="7">
                  <c:v>379</c:v>
                </c:pt>
                <c:pt idx="8">
                  <c:v>#N/A</c:v>
                </c:pt>
                <c:pt idx="9">
                  <c:v>#N/A</c:v>
                </c:pt>
                <c:pt idx="10">
                  <c:v>374</c:v>
                </c:pt>
                <c:pt idx="11">
                  <c:v>#N/A</c:v>
                </c:pt>
                <c:pt idx="12">
                  <c:v>#N/A</c:v>
                </c:pt>
                <c:pt idx="13">
                  <c:v>334</c:v>
                </c:pt>
                <c:pt idx="14">
                  <c:v>#N/A</c:v>
                </c:pt>
              </c:numCache>
            </c:numRef>
          </c:val>
          <c:smooth val="0"/>
          <c:extLst>
            <c:ext xmlns:c16="http://schemas.microsoft.com/office/drawing/2014/chart" uri="{C3380CC4-5D6E-409C-BE32-E72D297353CC}">
              <c16:uniqueId val="{00000008-73F8-40A0-ABCF-A95E256D225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6826</c:v>
                </c:pt>
                <c:pt idx="5">
                  <c:v>6599</c:v>
                </c:pt>
                <c:pt idx="8">
                  <c:v>6298</c:v>
                </c:pt>
                <c:pt idx="11">
                  <c:v>6071</c:v>
                </c:pt>
                <c:pt idx="14">
                  <c:v>5794</c:v>
                </c:pt>
              </c:numCache>
            </c:numRef>
          </c:val>
          <c:extLst>
            <c:ext xmlns:c16="http://schemas.microsoft.com/office/drawing/2014/chart" uri="{C3380CC4-5D6E-409C-BE32-E72D297353CC}">
              <c16:uniqueId val="{00000000-EC28-4BCC-8C67-67A4E88F586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67</c:v>
                </c:pt>
                <c:pt idx="5">
                  <c:v>68</c:v>
                </c:pt>
                <c:pt idx="8">
                  <c:v>76</c:v>
                </c:pt>
                <c:pt idx="11">
                  <c:v>126</c:v>
                </c:pt>
                <c:pt idx="14">
                  <c:v>170</c:v>
                </c:pt>
              </c:numCache>
            </c:numRef>
          </c:val>
          <c:extLst>
            <c:ext xmlns:c16="http://schemas.microsoft.com/office/drawing/2014/chart" uri="{C3380CC4-5D6E-409C-BE32-E72D297353CC}">
              <c16:uniqueId val="{00000001-EC28-4BCC-8C67-67A4E88F586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977</c:v>
                </c:pt>
                <c:pt idx="5">
                  <c:v>1259</c:v>
                </c:pt>
                <c:pt idx="8">
                  <c:v>1062</c:v>
                </c:pt>
                <c:pt idx="11">
                  <c:v>1202</c:v>
                </c:pt>
                <c:pt idx="14">
                  <c:v>1339</c:v>
                </c:pt>
              </c:numCache>
            </c:numRef>
          </c:val>
          <c:extLst>
            <c:ext xmlns:c16="http://schemas.microsoft.com/office/drawing/2014/chart" uri="{C3380CC4-5D6E-409C-BE32-E72D297353CC}">
              <c16:uniqueId val="{00000002-EC28-4BCC-8C67-67A4E88F586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C28-4BCC-8C67-67A4E88F586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C28-4BCC-8C67-67A4E88F586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C28-4BCC-8C67-67A4E88F586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771</c:v>
                </c:pt>
                <c:pt idx="3">
                  <c:v>791</c:v>
                </c:pt>
                <c:pt idx="6">
                  <c:v>812</c:v>
                </c:pt>
                <c:pt idx="9">
                  <c:v>846</c:v>
                </c:pt>
                <c:pt idx="12">
                  <c:v>784</c:v>
                </c:pt>
              </c:numCache>
            </c:numRef>
          </c:val>
          <c:extLst>
            <c:ext xmlns:c16="http://schemas.microsoft.com/office/drawing/2014/chart" uri="{C3380CC4-5D6E-409C-BE32-E72D297353CC}">
              <c16:uniqueId val="{00000006-EC28-4BCC-8C67-67A4E88F586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231</c:v>
                </c:pt>
                <c:pt idx="3">
                  <c:v>286</c:v>
                </c:pt>
                <c:pt idx="6">
                  <c:v>284</c:v>
                </c:pt>
                <c:pt idx="9">
                  <c:v>268</c:v>
                </c:pt>
                <c:pt idx="12">
                  <c:v>237</c:v>
                </c:pt>
              </c:numCache>
            </c:numRef>
          </c:val>
          <c:extLst>
            <c:ext xmlns:c16="http://schemas.microsoft.com/office/drawing/2014/chart" uri="{C3380CC4-5D6E-409C-BE32-E72D297353CC}">
              <c16:uniqueId val="{00000007-EC28-4BCC-8C67-67A4E88F586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2349</c:v>
                </c:pt>
                <c:pt idx="3">
                  <c:v>2043</c:v>
                </c:pt>
                <c:pt idx="6">
                  <c:v>2186</c:v>
                </c:pt>
                <c:pt idx="9">
                  <c:v>2208</c:v>
                </c:pt>
                <c:pt idx="12">
                  <c:v>2187</c:v>
                </c:pt>
              </c:numCache>
            </c:numRef>
          </c:val>
          <c:extLst>
            <c:ext xmlns:c16="http://schemas.microsoft.com/office/drawing/2014/chart" uri="{C3380CC4-5D6E-409C-BE32-E72D297353CC}">
              <c16:uniqueId val="{00000008-EC28-4BCC-8C67-67A4E88F586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C28-4BCC-8C67-67A4E88F586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7595</c:v>
                </c:pt>
                <c:pt idx="3">
                  <c:v>7239</c:v>
                </c:pt>
                <c:pt idx="6">
                  <c:v>6827</c:v>
                </c:pt>
                <c:pt idx="9">
                  <c:v>6525</c:v>
                </c:pt>
                <c:pt idx="12">
                  <c:v>6194</c:v>
                </c:pt>
              </c:numCache>
            </c:numRef>
          </c:val>
          <c:extLst>
            <c:ext xmlns:c16="http://schemas.microsoft.com/office/drawing/2014/chart" uri="{C3380CC4-5D6E-409C-BE32-E72D297353CC}">
              <c16:uniqueId val="{0000000A-EC28-4BCC-8C67-67A4E88F586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3075</c:v>
                </c:pt>
                <c:pt idx="2">
                  <c:v>#N/A</c:v>
                </c:pt>
                <c:pt idx="3">
                  <c:v>#N/A</c:v>
                </c:pt>
                <c:pt idx="4">
                  <c:v>2432</c:v>
                </c:pt>
                <c:pt idx="5">
                  <c:v>#N/A</c:v>
                </c:pt>
                <c:pt idx="6">
                  <c:v>#N/A</c:v>
                </c:pt>
                <c:pt idx="7">
                  <c:v>2673</c:v>
                </c:pt>
                <c:pt idx="8">
                  <c:v>#N/A</c:v>
                </c:pt>
                <c:pt idx="9">
                  <c:v>#N/A</c:v>
                </c:pt>
                <c:pt idx="10">
                  <c:v>2447</c:v>
                </c:pt>
                <c:pt idx="11">
                  <c:v>#N/A</c:v>
                </c:pt>
                <c:pt idx="12">
                  <c:v>#N/A</c:v>
                </c:pt>
                <c:pt idx="13">
                  <c:v>2099</c:v>
                </c:pt>
                <c:pt idx="14">
                  <c:v>#N/A</c:v>
                </c:pt>
              </c:numCache>
            </c:numRef>
          </c:val>
          <c:smooth val="0"/>
          <c:extLst>
            <c:ext xmlns:c16="http://schemas.microsoft.com/office/drawing/2014/chart" uri="{C3380CC4-5D6E-409C-BE32-E72D297353CC}">
              <c16:uniqueId val="{0000000B-EC28-4BCC-8C67-67A4E88F586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768</c:v>
                </c:pt>
                <c:pt idx="1">
                  <c:v>873</c:v>
                </c:pt>
                <c:pt idx="2">
                  <c:v>895</c:v>
                </c:pt>
              </c:numCache>
            </c:numRef>
          </c:val>
          <c:extLst>
            <c:ext xmlns:c16="http://schemas.microsoft.com/office/drawing/2014/chart" uri="{C3380CC4-5D6E-409C-BE32-E72D297353CC}">
              <c16:uniqueId val="{00000000-58F7-4411-BA5D-36F216A8466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14</c:v>
                </c:pt>
                <c:pt idx="2">
                  <c:v>24</c:v>
                </c:pt>
              </c:numCache>
            </c:numRef>
          </c:val>
          <c:extLst>
            <c:ext xmlns:c16="http://schemas.microsoft.com/office/drawing/2014/chart" uri="{C3380CC4-5D6E-409C-BE32-E72D297353CC}">
              <c16:uniqueId val="{00000001-58F7-4411-BA5D-36F216A8466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149</c:v>
                </c:pt>
                <c:pt idx="1">
                  <c:v>176</c:v>
                </c:pt>
                <c:pt idx="2">
                  <c:v>281</c:v>
                </c:pt>
              </c:numCache>
            </c:numRef>
          </c:val>
          <c:extLst>
            <c:ext xmlns:c16="http://schemas.microsoft.com/office/drawing/2014/chart" uri="{C3380CC4-5D6E-409C-BE32-E72D297353CC}">
              <c16:uniqueId val="{00000002-58F7-4411-BA5D-36F216A8466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solidFill>
                <a:sysClr val="windowText" lastClr="000000"/>
              </a:solidFill>
              <a:effectLst/>
              <a:latin typeface="+mn-lt"/>
              <a:ea typeface="+mn-ea"/>
              <a:cs typeface="+mn-cs"/>
            </a:rPr>
            <a:t>　</a:t>
          </a:r>
          <a:r>
            <a:rPr kumimoji="1" lang="ja-JP" altLang="ja-JP" sz="850">
              <a:solidFill>
                <a:sysClr val="windowText" lastClr="000000"/>
              </a:solidFill>
              <a:effectLst/>
              <a:latin typeface="+mn-lt"/>
              <a:ea typeface="+mn-ea"/>
              <a:cs typeface="+mn-cs"/>
            </a:rPr>
            <a:t>過疎地域の振興として起債できる交付税算入の高い過疎債、辺地債の活用により、算入公債費等については、資本費平準化債の影響を除けば、ほぼ横ばいの推移となっている。</a:t>
          </a:r>
          <a:endParaRPr lang="ja-JP" altLang="ja-JP" sz="850">
            <a:solidFill>
              <a:sysClr val="windowText" lastClr="000000"/>
            </a:solidFill>
            <a:effectLst/>
          </a:endParaRPr>
        </a:p>
        <a:p>
          <a:r>
            <a:rPr kumimoji="1" lang="ja-JP" altLang="ja-JP" sz="850">
              <a:solidFill>
                <a:sysClr val="windowText" lastClr="000000"/>
              </a:solidFill>
              <a:effectLst/>
              <a:latin typeface="+mn-lt"/>
              <a:ea typeface="+mn-ea"/>
              <a:cs typeface="+mn-cs"/>
            </a:rPr>
            <a:t>　しかし、依然として高水準にある地方債元利償還額に加え、水道事業会計、下水道事業会計を中心とした公営企業の地方債元利償還額に対する繰出金が高い水準で推移していることから、大幅な数値改善には至っていない。</a:t>
          </a:r>
          <a:endParaRPr lang="ja-JP" altLang="ja-JP" sz="850">
            <a:solidFill>
              <a:sysClr val="windowText" lastClr="000000"/>
            </a:solidFill>
            <a:effectLst/>
          </a:endParaRPr>
        </a:p>
        <a:p>
          <a:r>
            <a:rPr kumimoji="1" lang="ja-JP" altLang="ja-JP" sz="850">
              <a:solidFill>
                <a:sysClr val="windowText" lastClr="000000"/>
              </a:solidFill>
              <a:effectLst/>
              <a:latin typeface="+mn-lt"/>
              <a:ea typeface="+mn-ea"/>
              <a:cs typeface="+mn-cs"/>
            </a:rPr>
            <a:t>　公営企業債等は償還年限も長く、しばらくはこの高水準の公債費負担が継続することから、全体の地方債償還予定を見ながら、事業全般の強弱をつけるとともに、資本費平準化債を活用し一般会計からの繰出額を抑え、中長期的に平準的な財政負担で推移できるような財政運営を図っていく。</a:t>
          </a:r>
          <a:endParaRPr lang="ja-JP" altLang="ja-JP" sz="850">
            <a:solidFill>
              <a:sysClr val="windowText" lastClr="000000"/>
            </a:solidFill>
            <a:effectLst/>
          </a:endParaRPr>
        </a:p>
        <a:p>
          <a:r>
            <a:rPr kumimoji="1" lang="ja-JP" altLang="ja-JP" sz="850">
              <a:solidFill>
                <a:sysClr val="windowText" lastClr="000000"/>
              </a:solidFill>
              <a:effectLst/>
              <a:latin typeface="+mn-lt"/>
              <a:ea typeface="+mn-ea"/>
              <a:cs typeface="+mn-cs"/>
            </a:rPr>
            <a:t>　なお、令和３年度から「公営企業債の元利償還金に対する繰入金」及び「算入公債費等」で例年と比較し減額となっているが、これは下水道事業会計で資本費平準化債を借入れた影響によるものであり、借入額分の普通会計繰出金が減額になると同時に借入額の半額が算入公債費等から減額となるためである。</a:t>
          </a:r>
          <a:endParaRPr lang="ja-JP" altLang="ja-JP" sz="85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a:solidFill>
                <a:sysClr val="windowText" lastClr="000000"/>
              </a:solidFill>
              <a:effectLst/>
              <a:latin typeface="+mn-lt"/>
              <a:ea typeface="+mn-ea"/>
              <a:cs typeface="+mn-cs"/>
            </a:rPr>
            <a:t>　「実質公債費比率（分子）の構造」と同様に、過疎地域の振興のための過疎債、辺地債の活用で、地方債残高に占める基準財政需要額算入見込額は高い値にある。</a:t>
          </a:r>
          <a:endParaRPr lang="ja-JP" altLang="ja-JP" sz="1050">
            <a:solidFill>
              <a:sysClr val="windowText" lastClr="000000"/>
            </a:solidFill>
            <a:effectLst/>
          </a:endParaRPr>
        </a:p>
        <a:p>
          <a:r>
            <a:rPr kumimoji="1" lang="ja-JP" altLang="ja-JP" sz="1050">
              <a:solidFill>
                <a:sysClr val="windowText" lastClr="000000"/>
              </a:solidFill>
              <a:effectLst/>
              <a:latin typeface="+mn-lt"/>
              <a:ea typeface="+mn-ea"/>
              <a:cs typeface="+mn-cs"/>
            </a:rPr>
            <a:t>　しかし、地方債残高と同水準で推移しているため、ここ数年での将来負担比率も高止まり推移となっており、中長期的な財政見込みも硬直化が予想されることから、今後の投資的事業に対する地方債発行についても、更なる見極めが必要となってくる。</a:t>
          </a:r>
          <a:endParaRPr lang="ja-JP" altLang="ja-JP" sz="1050">
            <a:solidFill>
              <a:sysClr val="windowText" lastClr="000000"/>
            </a:solidFill>
            <a:effectLst/>
          </a:endParaRPr>
        </a:p>
        <a:p>
          <a:r>
            <a:rPr kumimoji="1" lang="ja-JP" altLang="ja-JP" sz="1050">
              <a:solidFill>
                <a:sysClr val="windowText" lastClr="000000"/>
              </a:solidFill>
              <a:effectLst/>
              <a:latin typeface="+mn-lt"/>
              <a:ea typeface="+mn-ea"/>
              <a:cs typeface="+mn-cs"/>
            </a:rPr>
            <a:t>　財政の健全化、将来負担の低減にあっては、事業の強弱を効果的に使い、将来負担の均衡性を確保していく必要がある。</a:t>
          </a:r>
          <a:endParaRPr lang="ja-JP" altLang="ja-JP" sz="1050">
            <a:solidFill>
              <a:sysClr val="windowText" lastClr="000000"/>
            </a:solidFill>
            <a:effectLst/>
          </a:endParaRPr>
        </a:p>
        <a:p>
          <a:r>
            <a:rPr kumimoji="1" lang="ja-JP" altLang="ja-JP" sz="1050">
              <a:solidFill>
                <a:sysClr val="windowText" lastClr="000000"/>
              </a:solidFill>
              <a:effectLst/>
              <a:latin typeface="+mn-lt"/>
              <a:ea typeface="+mn-ea"/>
              <a:cs typeface="+mn-cs"/>
            </a:rPr>
            <a:t>　なお、令和</a:t>
          </a:r>
          <a:r>
            <a:rPr kumimoji="1" lang="en-US" altLang="ja-JP" sz="1050">
              <a:solidFill>
                <a:sysClr val="windowText" lastClr="000000"/>
              </a:solidFill>
              <a:effectLst/>
              <a:latin typeface="+mn-lt"/>
              <a:ea typeface="+mn-ea"/>
              <a:cs typeface="+mn-cs"/>
            </a:rPr>
            <a:t>6</a:t>
          </a:r>
          <a:r>
            <a:rPr kumimoji="1" lang="ja-JP" altLang="ja-JP" sz="1050">
              <a:solidFill>
                <a:sysClr val="windowText" lastClr="000000"/>
              </a:solidFill>
              <a:effectLst/>
              <a:latin typeface="+mn-lt"/>
              <a:ea typeface="+mn-ea"/>
              <a:cs typeface="+mn-cs"/>
            </a:rPr>
            <a:t>年度は</a:t>
          </a:r>
          <a:r>
            <a:rPr kumimoji="1" lang="ja-JP" altLang="en-US" sz="1050">
              <a:solidFill>
                <a:sysClr val="windowText" lastClr="000000"/>
              </a:solidFill>
              <a:effectLst/>
              <a:latin typeface="+mn-lt"/>
              <a:ea typeface="+mn-ea"/>
              <a:cs typeface="+mn-cs"/>
            </a:rPr>
            <a:t>寄附歳入等に伴う特定目的金の増</a:t>
          </a:r>
          <a:r>
            <a:rPr kumimoji="1" lang="ja-JP" altLang="ja-JP" sz="1050">
              <a:solidFill>
                <a:sysClr val="windowText" lastClr="000000"/>
              </a:solidFill>
              <a:effectLst/>
              <a:latin typeface="+mn-lt"/>
              <a:ea typeface="+mn-ea"/>
              <a:cs typeface="+mn-cs"/>
            </a:rPr>
            <a:t>により</a:t>
          </a:r>
          <a:r>
            <a:rPr kumimoji="1" lang="ja-JP" altLang="en-US" sz="1050">
              <a:solidFill>
                <a:sysClr val="windowText" lastClr="000000"/>
              </a:solidFill>
              <a:effectLst/>
              <a:latin typeface="+mn-lt"/>
              <a:ea typeface="+mn-ea"/>
              <a:cs typeface="+mn-cs"/>
            </a:rPr>
            <a:t>、</a:t>
          </a:r>
          <a:r>
            <a:rPr kumimoji="1" lang="ja-JP" altLang="ja-JP" sz="1050">
              <a:solidFill>
                <a:sysClr val="windowText" lastClr="000000"/>
              </a:solidFill>
              <a:effectLst/>
              <a:latin typeface="+mn-lt"/>
              <a:ea typeface="+mn-ea"/>
              <a:cs typeface="+mn-cs"/>
            </a:rPr>
            <a:t>充当可能基金は増となったが、</a:t>
          </a:r>
          <a:r>
            <a:rPr kumimoji="1" lang="ja-JP" altLang="en-US" sz="1050">
              <a:solidFill>
                <a:sysClr val="windowText" lastClr="000000"/>
              </a:solidFill>
              <a:effectLst/>
              <a:latin typeface="+mn-lt"/>
              <a:ea typeface="+mn-ea"/>
              <a:cs typeface="+mn-cs"/>
            </a:rPr>
            <a:t>一方で本町では交付税算入の高い過疎対策事業債等を活用しているため、地方債残高の減に伴い</a:t>
          </a:r>
          <a:r>
            <a:rPr kumimoji="1" lang="ja-JP" altLang="ja-JP" sz="1050">
              <a:solidFill>
                <a:sysClr val="windowText" lastClr="000000"/>
              </a:solidFill>
              <a:effectLst/>
              <a:latin typeface="+mn-lt"/>
              <a:ea typeface="+mn-ea"/>
              <a:cs typeface="+mn-cs"/>
            </a:rPr>
            <a:t>基準財政需要額算入見込額</a:t>
          </a:r>
          <a:r>
            <a:rPr kumimoji="1" lang="ja-JP" altLang="en-US" sz="1050">
              <a:solidFill>
                <a:sysClr val="windowText" lastClr="000000"/>
              </a:solidFill>
              <a:effectLst/>
              <a:latin typeface="+mn-lt"/>
              <a:ea typeface="+mn-ea"/>
              <a:cs typeface="+mn-cs"/>
            </a:rPr>
            <a:t>も</a:t>
          </a:r>
          <a:r>
            <a:rPr kumimoji="1" lang="ja-JP" altLang="ja-JP" sz="1050">
              <a:solidFill>
                <a:sysClr val="windowText" lastClr="000000"/>
              </a:solidFill>
              <a:effectLst/>
              <a:latin typeface="+mn-lt"/>
              <a:ea typeface="+mn-ea"/>
              <a:cs typeface="+mn-cs"/>
            </a:rPr>
            <a:t>減となっ</a:t>
          </a:r>
          <a:r>
            <a:rPr kumimoji="1" lang="ja-JP" altLang="en-US" sz="1050">
              <a:solidFill>
                <a:sysClr val="windowText" lastClr="000000"/>
              </a:solidFill>
              <a:effectLst/>
              <a:latin typeface="+mn-lt"/>
              <a:ea typeface="+mn-ea"/>
              <a:cs typeface="+mn-cs"/>
            </a:rPr>
            <a:t>ている</a:t>
          </a:r>
          <a:r>
            <a:rPr kumimoji="1" lang="ja-JP" altLang="ja-JP" sz="1050">
              <a:solidFill>
                <a:sysClr val="windowText" lastClr="000000"/>
              </a:solidFill>
              <a:effectLst/>
              <a:latin typeface="+mn-lt"/>
              <a:ea typeface="+mn-ea"/>
              <a:cs typeface="+mn-cs"/>
            </a:rPr>
            <a:t>。</a:t>
          </a:r>
          <a:endParaRPr lang="ja-JP" altLang="ja-JP" sz="1050">
            <a:solidFill>
              <a:sysClr val="windowText" lastClr="000000"/>
            </a:solidFill>
            <a:effectLst/>
          </a:endParaRPr>
        </a:p>
        <a:p>
          <a:r>
            <a:rPr kumimoji="1" lang="ja-JP" altLang="ja-JP" sz="1050">
              <a:solidFill>
                <a:sysClr val="windowText" lastClr="000000"/>
              </a:solidFill>
              <a:effectLst/>
              <a:latin typeface="+mn-lt"/>
              <a:ea typeface="+mn-ea"/>
              <a:cs typeface="+mn-cs"/>
            </a:rPr>
            <a:t>　将来負担比率（分子）では、一般会計等に係る地方債の現在高が大きく減少したため、前年度と比べ減少する結果となった。</a:t>
          </a:r>
          <a:endParaRPr lang="ja-JP" altLang="ja-JP" sz="105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福島県西会津町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年度末の基金残高は、約</a:t>
          </a:r>
          <a:r>
            <a:rPr kumimoji="1" lang="en-US" altLang="ja-JP" sz="1100">
              <a:solidFill>
                <a:sysClr val="windowText" lastClr="000000"/>
              </a:solidFill>
              <a:effectLst/>
              <a:latin typeface="+mn-lt"/>
              <a:ea typeface="+mn-ea"/>
              <a:cs typeface="+mn-cs"/>
            </a:rPr>
            <a:t>1,200</a:t>
          </a:r>
          <a:r>
            <a:rPr kumimoji="1" lang="ja-JP" altLang="ja-JP" sz="1100">
              <a:solidFill>
                <a:sysClr val="windowText" lastClr="000000"/>
              </a:solidFill>
              <a:effectLst/>
              <a:latin typeface="+mn-lt"/>
              <a:ea typeface="+mn-ea"/>
              <a:cs typeface="+mn-cs"/>
            </a:rPr>
            <a:t>百万円となっており、前年度から約</a:t>
          </a:r>
          <a:r>
            <a:rPr kumimoji="1" lang="en-US" altLang="ja-JP" sz="1100">
              <a:solidFill>
                <a:sysClr val="windowText" lastClr="000000"/>
              </a:solidFill>
              <a:effectLst/>
              <a:latin typeface="+mn-lt"/>
              <a:ea typeface="+mn-ea"/>
              <a:cs typeface="+mn-cs"/>
            </a:rPr>
            <a:t>137</a:t>
          </a:r>
          <a:r>
            <a:rPr kumimoji="1" lang="ja-JP" altLang="ja-JP" sz="1100">
              <a:solidFill>
                <a:sysClr val="windowText" lastClr="000000"/>
              </a:solidFill>
              <a:effectLst/>
              <a:latin typeface="+mn-lt"/>
              <a:ea typeface="+mn-ea"/>
              <a:cs typeface="+mn-cs"/>
            </a:rPr>
            <a:t>百万円の増となっている。</a:t>
          </a:r>
          <a:endParaRPr lang="ja-JP" altLang="ja-JP" sz="1400">
            <a:solidFill>
              <a:sysClr val="windowText" lastClr="000000"/>
            </a:solidFill>
            <a:effectLst/>
          </a:endParaRPr>
        </a:p>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主な要因は、</a:t>
          </a:r>
          <a:r>
            <a:rPr kumimoji="1" lang="ja-JP" altLang="en-US" sz="1100">
              <a:solidFill>
                <a:sysClr val="windowText" lastClr="000000"/>
              </a:solidFill>
              <a:effectLst/>
              <a:latin typeface="+mn-lt"/>
              <a:ea typeface="+mn-ea"/>
              <a:cs typeface="+mn-cs"/>
            </a:rPr>
            <a:t>その他特定目的基金の増</a:t>
          </a:r>
          <a:r>
            <a:rPr kumimoji="1" lang="ja-JP" altLang="ja-JP" sz="1100">
              <a:solidFill>
                <a:sysClr val="windowText" lastClr="000000"/>
              </a:solidFill>
              <a:effectLst/>
              <a:latin typeface="+mn-lt"/>
              <a:ea typeface="+mn-ea"/>
              <a:cs typeface="+mn-cs"/>
            </a:rPr>
            <a:t>である。</a:t>
          </a:r>
          <a:endParaRPr lang="ja-JP" altLang="ja-JP" sz="1400">
            <a:solidFill>
              <a:sysClr val="windowText" lastClr="000000"/>
            </a:solidFill>
            <a:effectLst/>
          </a:endParaRPr>
        </a:p>
        <a:p>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年度は</a:t>
          </a:r>
          <a:r>
            <a:rPr kumimoji="1" lang="ja-JP" altLang="en-US" sz="1100">
              <a:solidFill>
                <a:sysClr val="windowText" lastClr="000000"/>
              </a:solidFill>
              <a:effectLst/>
              <a:latin typeface="+mn-lt"/>
              <a:ea typeface="+mn-ea"/>
              <a:cs typeface="+mn-cs"/>
            </a:rPr>
            <a:t>寄附歳入等による特定目的金の増に伴い基金残高が大きく増となったが</a:t>
          </a:r>
          <a:r>
            <a:rPr kumimoji="1" lang="ja-JP" altLang="ja-JP" sz="1100">
              <a:solidFill>
                <a:sysClr val="windowText" lastClr="000000"/>
              </a:solidFill>
              <a:effectLst/>
              <a:latin typeface="+mn-lt"/>
              <a:ea typeface="+mn-ea"/>
              <a:cs typeface="+mn-cs"/>
            </a:rPr>
            <a:t>、今後とも不測の事態への備えるため、引き続き事務事業の見直しや、使用料・手数料の見直し、事務効率の改善などの行財政改革を実施し、取り崩し額が積立額を上回ることのないよう、健全な財政運営に努めていくとともに、社会情勢の変化に伴う新たな財政需要にも即応できるよう、財政調整基金残高の確保に努める。</a:t>
          </a:r>
          <a:endParaRPr lang="ja-JP" altLang="ja-JP" sz="1400">
            <a:solidFill>
              <a:sysClr val="windowText" lastClr="000000"/>
            </a:solidFill>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（基金の使途）</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・みんなで創る未来基金：本町の将来を担う人材の育成、子育て支援、地方創生等未来に向けての積極的な事業を推進するため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・公共施設整備等基金：公共施設の整備及び維持修繕に要する資金のため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・小・中学校交流基金：町外の児童生徒との交流を推進し、児童生徒の心身の健全育成を図るため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・生きがい福祉基金：長寿社会に備え、高齢者等の在宅福祉の向上及び健康の保全、生きがいづくりに資する事業に充てるため</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・新田正夫教育振興基金：名誉町民である新田正夫氏からの寄附金を西会津中学校図書館の図書購入などに充てるため</a:t>
          </a:r>
          <a:endParaRPr lang="ja-JP" altLang="ja-JP" sz="1400">
            <a:solidFill>
              <a:sysClr val="windowText" lastClr="000000"/>
            </a:solidFill>
            <a:effectLst/>
          </a:endParaRPr>
        </a:p>
        <a:p>
          <a:r>
            <a:rPr kumimoji="1" lang="ja-JP" altLang="ja-JP" sz="1100" b="0">
              <a:solidFill>
                <a:sysClr val="windowText" lastClr="000000"/>
              </a:solidFill>
              <a:effectLst/>
              <a:latin typeface="+mn-lt"/>
              <a:ea typeface="+mn-ea"/>
              <a:cs typeface="+mn-cs"/>
            </a:rPr>
            <a:t>　・森林環境譲与税基金：森林の整備及びその促進に資する事業の充てるため</a:t>
          </a:r>
          <a:endParaRPr lang="ja-JP" altLang="ja-JP" sz="1400">
            <a:solidFill>
              <a:sysClr val="windowText" lastClr="000000"/>
            </a:solidFill>
            <a:effectLst/>
          </a:endParaRPr>
        </a:p>
        <a:p>
          <a:r>
            <a:rPr kumimoji="1" lang="ja-JP" altLang="ja-JP" sz="1100" b="0">
              <a:solidFill>
                <a:sysClr val="windowText" lastClr="000000"/>
              </a:solidFill>
              <a:effectLst/>
              <a:latin typeface="+mn-lt"/>
              <a:ea typeface="+mn-ea"/>
              <a:cs typeface="+mn-cs"/>
            </a:rPr>
            <a:t>　・中小企業融資制度資金利子補給基金：新型コロナウイルス感染症による影響等の資金繰りを支援するため</a:t>
          </a:r>
          <a:endParaRPr lang="ja-JP" altLang="ja-JP" sz="1400">
            <a:solidFill>
              <a:sysClr val="windowText" lastClr="000000"/>
            </a:solidFill>
            <a:effectLst/>
          </a:endParaRPr>
        </a:p>
        <a:p>
          <a:r>
            <a:rPr lang="ja-JP" altLang="ja-JP" sz="1100" b="0">
              <a:solidFill>
                <a:sysClr val="windowText" lastClr="000000"/>
              </a:solidFill>
              <a:effectLst/>
              <a:latin typeface="+mn-lt"/>
              <a:ea typeface="+mn-ea"/>
              <a:cs typeface="+mn-cs"/>
            </a:rPr>
            <a:t>　</a:t>
          </a:r>
          <a:r>
            <a:rPr kumimoji="1" lang="ja-JP" altLang="ja-JP" sz="1100" b="0">
              <a:solidFill>
                <a:sysClr val="windowText" lastClr="000000"/>
              </a:solidFill>
              <a:effectLst/>
              <a:latin typeface="+mn-lt"/>
              <a:ea typeface="+mn-ea"/>
              <a:cs typeface="+mn-cs"/>
            </a:rPr>
            <a:t>・新田興助地域振興基金：新田興助氏からの寄附金を本町の地域振興（教育振興、デジタル戦略の推進等）に充てるため</a:t>
          </a:r>
          <a:endParaRPr lang="ja-JP" altLang="ja-JP" sz="1400">
            <a:solidFill>
              <a:sysClr val="windowText" lastClr="000000"/>
            </a:solidFill>
            <a:effectLst/>
          </a:endParaRPr>
        </a:p>
        <a:p>
          <a:r>
            <a:rPr kumimoji="1" lang="ja-JP" altLang="ja-JP" sz="1100" b="0">
              <a:solidFill>
                <a:sysClr val="windowText" lastClr="000000"/>
              </a:solidFill>
              <a:effectLst/>
              <a:latin typeface="+mn-lt"/>
              <a:ea typeface="+mn-ea"/>
              <a:cs typeface="+mn-cs"/>
            </a:rPr>
            <a:t>　・</a:t>
          </a:r>
          <a:r>
            <a:rPr lang="ja-JP" altLang="ja-JP" sz="1100" b="0">
              <a:solidFill>
                <a:sysClr val="windowText" lastClr="000000"/>
              </a:solidFill>
              <a:effectLst/>
              <a:latin typeface="+mn-lt"/>
              <a:ea typeface="+mn-ea"/>
              <a:cs typeface="+mn-cs"/>
            </a:rPr>
            <a:t>東日本大震災復興基金：住民生活の安定や地域経済の振興に充てるため</a:t>
          </a:r>
          <a:endParaRPr lang="ja-JP" altLang="ja-JP" sz="1400">
            <a:solidFill>
              <a:sysClr val="windowText" lastClr="000000"/>
            </a:solidFill>
            <a:effectLst/>
          </a:endParaRPr>
        </a:p>
        <a:p>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既存のその他特目基金における前年度比増の要因は、</a:t>
          </a:r>
          <a:r>
            <a:rPr kumimoji="1" lang="ja-JP" altLang="en-US" sz="1100">
              <a:solidFill>
                <a:sysClr val="windowText" lastClr="000000"/>
              </a:solidFill>
              <a:effectLst/>
              <a:latin typeface="+mn-lt"/>
              <a:ea typeface="+mn-ea"/>
              <a:cs typeface="+mn-cs"/>
            </a:rPr>
            <a:t>寄附歳入に伴う新田興助地域振興基金の増や、</a:t>
          </a:r>
          <a:r>
            <a:rPr kumimoji="1" lang="ja-JP" altLang="ja-JP" sz="1100">
              <a:solidFill>
                <a:sysClr val="windowText" lastClr="000000"/>
              </a:solidFill>
              <a:effectLst/>
              <a:latin typeface="+mn-lt"/>
              <a:ea typeface="+mn-ea"/>
              <a:cs typeface="+mn-cs"/>
            </a:rPr>
            <a:t>将来の公共施設の維持修繕費の増に備えるため、公共施設整備等基金を積立てたことなどにより合計で約</a:t>
          </a:r>
          <a:r>
            <a:rPr kumimoji="1" lang="en-US" altLang="ja-JP" sz="1100">
              <a:solidFill>
                <a:sysClr val="windowText" lastClr="000000"/>
              </a:solidFill>
              <a:effectLst/>
              <a:latin typeface="+mn-lt"/>
              <a:ea typeface="+mn-ea"/>
              <a:cs typeface="+mn-cs"/>
            </a:rPr>
            <a:t>106</a:t>
          </a:r>
          <a:r>
            <a:rPr kumimoji="1" lang="ja-JP" altLang="ja-JP" sz="1100">
              <a:solidFill>
                <a:sysClr val="windowText" lastClr="000000"/>
              </a:solidFill>
              <a:effectLst/>
              <a:latin typeface="+mn-lt"/>
              <a:ea typeface="+mn-ea"/>
              <a:cs typeface="+mn-cs"/>
            </a:rPr>
            <a:t>百万円の増となった。</a:t>
          </a:r>
          <a:endParaRPr lang="ja-JP" altLang="ja-JP" sz="1400">
            <a:solidFill>
              <a:sysClr val="windowText" lastClr="000000"/>
            </a:solidFill>
            <a:effectLst/>
          </a:endParaRPr>
        </a:p>
        <a:p>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基金の設置目的や原資などを勘案し、関連事業を円滑に実施するための財源として計画的な基金運用を図る。</a:t>
          </a:r>
          <a:endParaRPr lang="ja-JP" altLang="ja-JP" sz="1400">
            <a:solidFill>
              <a:sysClr val="windowText" lastClr="000000"/>
            </a:solidFill>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年度末の基金残高は、約</a:t>
          </a:r>
          <a:r>
            <a:rPr kumimoji="1" lang="en-US" altLang="ja-JP" sz="1100">
              <a:solidFill>
                <a:sysClr val="windowText" lastClr="000000"/>
              </a:solidFill>
              <a:effectLst/>
              <a:latin typeface="+mn-lt"/>
              <a:ea typeface="+mn-ea"/>
              <a:cs typeface="+mn-cs"/>
            </a:rPr>
            <a:t>895</a:t>
          </a:r>
          <a:r>
            <a:rPr kumimoji="1" lang="ja-JP" altLang="ja-JP" sz="1100">
              <a:solidFill>
                <a:sysClr val="windowText" lastClr="000000"/>
              </a:solidFill>
              <a:effectLst/>
              <a:latin typeface="+mn-lt"/>
              <a:ea typeface="+mn-ea"/>
              <a:cs typeface="+mn-cs"/>
            </a:rPr>
            <a:t>百万円となっており、前年度から約</a:t>
          </a:r>
          <a:r>
            <a:rPr kumimoji="1" lang="en-US" altLang="ja-JP" sz="1100">
              <a:solidFill>
                <a:sysClr val="windowText" lastClr="000000"/>
              </a:solidFill>
              <a:effectLst/>
              <a:latin typeface="+mn-lt"/>
              <a:ea typeface="+mn-ea"/>
              <a:cs typeface="+mn-cs"/>
            </a:rPr>
            <a:t>22</a:t>
          </a:r>
          <a:r>
            <a:rPr kumimoji="1" lang="ja-JP" altLang="ja-JP" sz="1100">
              <a:solidFill>
                <a:sysClr val="windowText" lastClr="000000"/>
              </a:solidFill>
              <a:effectLst/>
              <a:latin typeface="+mn-lt"/>
              <a:ea typeface="+mn-ea"/>
              <a:cs typeface="+mn-cs"/>
            </a:rPr>
            <a:t>百万円の増となっている。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一般会計において、歳入・歳出ともに大きな変動はないため、残余分を積み立てたことによる増である。</a:t>
          </a:r>
          <a:endParaRPr lang="ja-JP" altLang="ja-JP" sz="1400">
            <a:solidFill>
              <a:sysClr val="windowText" lastClr="000000"/>
            </a:solidFill>
            <a:effectLst/>
          </a:endParaRPr>
        </a:p>
        <a:p>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大規模災害の発生など不測の事態に備えるため、特殊要因を除き、今後も財政調整基金の取崩しが積立金を上回ることのないよう、事業の見直しや統廃合など歳出の合理化を推進し、健全な財政運営に努める。</a:t>
          </a:r>
          <a:endParaRPr kumimoji="1" lang="en-US" altLang="ja-JP" sz="1300" b="1">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年度に約</a:t>
          </a:r>
          <a:r>
            <a:rPr kumimoji="1" lang="en-US" altLang="ja-JP" sz="1100">
              <a:solidFill>
                <a:sysClr val="windowText" lastClr="000000"/>
              </a:solidFill>
              <a:effectLst/>
              <a:latin typeface="+mn-lt"/>
              <a:ea typeface="+mn-ea"/>
              <a:cs typeface="+mn-cs"/>
            </a:rPr>
            <a:t>17</a:t>
          </a:r>
          <a:r>
            <a:rPr kumimoji="1" lang="ja-JP" altLang="ja-JP" sz="1100">
              <a:solidFill>
                <a:sysClr val="windowText" lastClr="000000"/>
              </a:solidFill>
              <a:effectLst/>
              <a:latin typeface="+mn-lt"/>
              <a:ea typeface="+mn-ea"/>
              <a:cs typeface="+mn-cs"/>
            </a:rPr>
            <a:t>百万円を積立てたが、これは普通交付税の再算定により、令和</a:t>
          </a:r>
          <a:r>
            <a:rPr kumimoji="1" lang="en-US" altLang="ja-JP" sz="1100">
              <a:solidFill>
                <a:sysClr val="windowText" lastClr="000000"/>
              </a:solidFill>
              <a:effectLst/>
              <a:latin typeface="+mn-lt"/>
              <a:ea typeface="+mn-ea"/>
              <a:cs typeface="+mn-cs"/>
            </a:rPr>
            <a:t>7</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8</a:t>
          </a:r>
          <a:r>
            <a:rPr kumimoji="1" lang="ja-JP" altLang="ja-JP" sz="1100">
              <a:solidFill>
                <a:sysClr val="windowText" lastClr="000000"/>
              </a:solidFill>
              <a:effectLst/>
              <a:latin typeface="+mn-lt"/>
              <a:ea typeface="+mn-ea"/>
              <a:cs typeface="+mn-cs"/>
            </a:rPr>
            <a:t>年度分の臨時財政対策債の算入分が前払いで交付となったため、その分を</a:t>
          </a:r>
          <a:r>
            <a:rPr kumimoji="1" lang="ja-JP" altLang="en-US" sz="1100">
              <a:solidFill>
                <a:sysClr val="windowText" lastClr="000000"/>
              </a:solidFill>
              <a:effectLst/>
              <a:latin typeface="+mn-lt"/>
              <a:ea typeface="+mn-ea"/>
              <a:cs typeface="+mn-cs"/>
            </a:rPr>
            <a:t>積み立て</a:t>
          </a:r>
          <a:r>
            <a:rPr kumimoji="1" lang="ja-JP" altLang="ja-JP" sz="1100">
              <a:solidFill>
                <a:sysClr val="windowText" lastClr="000000"/>
              </a:solidFill>
              <a:effectLst/>
              <a:latin typeface="+mn-lt"/>
              <a:ea typeface="+mn-ea"/>
              <a:cs typeface="+mn-cs"/>
            </a:rPr>
            <a:t>したものである。</a:t>
          </a:r>
          <a:r>
            <a:rPr kumimoji="1" lang="ja-JP" altLang="en-US" sz="1100">
              <a:solidFill>
                <a:sysClr val="windowText" lastClr="000000"/>
              </a:solidFill>
              <a:effectLst/>
              <a:latin typeface="+mn-lt"/>
              <a:ea typeface="+mn-ea"/>
              <a:cs typeface="+mn-cs"/>
            </a:rPr>
            <a:t>また令和</a:t>
          </a:r>
          <a:r>
            <a:rPr kumimoji="1" lang="en-US" altLang="ja-JP" sz="1100">
              <a:solidFill>
                <a:sysClr val="windowText" lastClr="000000"/>
              </a:solidFill>
              <a:effectLst/>
              <a:latin typeface="+mn-lt"/>
              <a:ea typeface="+mn-ea"/>
              <a:cs typeface="+mn-cs"/>
            </a:rPr>
            <a:t>6</a:t>
          </a:r>
          <a:r>
            <a:rPr kumimoji="1" lang="ja-JP" altLang="en-US" sz="1100">
              <a:solidFill>
                <a:sysClr val="windowText" lastClr="000000"/>
              </a:solidFill>
              <a:effectLst/>
              <a:latin typeface="+mn-lt"/>
              <a:ea typeface="+mn-ea"/>
              <a:cs typeface="+mn-cs"/>
            </a:rPr>
            <a:t>年度算入分として積み立てていた約</a:t>
          </a:r>
          <a:r>
            <a:rPr kumimoji="1" lang="en-US" altLang="ja-JP" sz="1100">
              <a:solidFill>
                <a:sysClr val="windowText" lastClr="000000"/>
              </a:solidFill>
              <a:effectLst/>
              <a:latin typeface="+mn-lt"/>
              <a:ea typeface="+mn-ea"/>
              <a:cs typeface="+mn-cs"/>
            </a:rPr>
            <a:t>7</a:t>
          </a:r>
          <a:r>
            <a:rPr kumimoji="1" lang="ja-JP" altLang="ja-JP" sz="1100">
              <a:solidFill>
                <a:sysClr val="windowText" lastClr="000000"/>
              </a:solidFill>
              <a:effectLst/>
              <a:latin typeface="+mn-lt"/>
              <a:ea typeface="+mn-ea"/>
              <a:cs typeface="+mn-cs"/>
            </a:rPr>
            <a:t>百万円</a:t>
          </a:r>
          <a:r>
            <a:rPr kumimoji="1" lang="ja-JP" altLang="en-US" sz="1100">
              <a:solidFill>
                <a:sysClr val="windowText" lastClr="000000"/>
              </a:solidFill>
              <a:effectLst/>
              <a:latin typeface="+mn-lt"/>
              <a:ea typeface="+mn-ea"/>
              <a:cs typeface="+mn-cs"/>
            </a:rPr>
            <a:t>を取り崩している。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5</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年度に積立てた分は、該当年度に対象算入分を取り崩すこととしている。</a:t>
          </a:r>
          <a:endParaRPr lang="ja-JP" altLang="ja-JP" sz="1400">
            <a:solidFill>
              <a:sysClr val="windowText" lastClr="000000"/>
            </a:solidFill>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5,408
5,368
298.18
7,639,155
7,323,657
278,694
3,878,996
6,194,491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65.4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人口の減少や全国平均を上回る高齢化率（</a:t>
          </a:r>
          <a:r>
            <a:rPr kumimoji="1" lang="en-US" altLang="ja-JP" sz="900">
              <a:solidFill>
                <a:sysClr val="windowText" lastClr="000000"/>
              </a:solidFill>
              <a:effectLst/>
              <a:latin typeface="+mn-lt"/>
              <a:ea typeface="+mn-ea"/>
              <a:cs typeface="+mn-cs"/>
            </a:rPr>
            <a:t>51.1</a:t>
          </a:r>
          <a:r>
            <a:rPr kumimoji="1" lang="ja-JP" altLang="ja-JP" sz="900">
              <a:solidFill>
                <a:sysClr val="windowText" lastClr="000000"/>
              </a:solidFill>
              <a:effectLst/>
              <a:latin typeface="+mn-lt"/>
              <a:ea typeface="+mn-ea"/>
              <a:cs typeface="+mn-cs"/>
            </a:rPr>
            <a:t>％）に加え、町内に中心となる産業もなく、大規模な事業所も少ないなど、税収を含めた自主財源の占める割合が低いため財政基盤が弱く、類似団体平均を下回っている。さらには交付税算入率の高い地方債を多く活用しているため、分母値である基準財政需要額が高い傾向にあることも低くなる要因となってい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今後は事業の見直し、適正規模の事業執行に合わせて、町総合計画に基づく過疎・高齢化地域における活力を取り戻す取り組みを推進し、交流人口、定住人口の維持・増加に繋げていく必要がある。</a:t>
          </a:r>
          <a:endParaRPr lang="ja-JP" altLang="ja-JP" sz="9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73176</xdr:rowOff>
    </xdr:from>
    <xdr:to>
      <xdr:col>23</xdr:col>
      <xdr:colOff>133350</xdr:colOff>
      <xdr:row>44</xdr:row>
      <xdr:rowOff>84667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16976"/>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37996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38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73176</xdr:rowOff>
    </xdr:from>
    <xdr:to>
      <xdr:col>19</xdr:col>
      <xdr:colOff>133350</xdr:colOff>
      <xdr:row>44</xdr:row>
      <xdr:rowOff>73176</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133246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62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73176</xdr:rowOff>
    </xdr:from>
    <xdr:to>
      <xdr:col>15</xdr:col>
      <xdr:colOff>82550</xdr:colOff>
      <xdr:row>44</xdr:row>
      <xdr:rowOff>73176</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169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144736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74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61685</xdr:rowOff>
    </xdr:from>
    <xdr:to>
      <xdr:col>11</xdr:col>
      <xdr:colOff>31750</xdr:colOff>
      <xdr:row>44</xdr:row>
      <xdr:rowOff>73176</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054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133246</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6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101194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73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22376</xdr:rowOff>
    </xdr:from>
    <xdr:to>
      <xdr:col>19</xdr:col>
      <xdr:colOff>184150</xdr:colOff>
      <xdr:row>44</xdr:row>
      <xdr:rowOff>123976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108753</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52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22376</xdr:rowOff>
    </xdr:from>
    <xdr:to>
      <xdr:col>15</xdr:col>
      <xdr:colOff>133350</xdr:colOff>
      <xdr:row>44</xdr:row>
      <xdr:rowOff>123976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108753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22376</xdr:rowOff>
    </xdr:from>
    <xdr:to>
      <xdr:col>11</xdr:col>
      <xdr:colOff>82550</xdr:colOff>
      <xdr:row>44</xdr:row>
      <xdr:rowOff>123976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108753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52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rgbClr val="FF0000"/>
              </a:solidFill>
              <a:effectLst/>
              <a:latin typeface="+mn-lt"/>
              <a:ea typeface="+mn-ea"/>
              <a:cs typeface="+mn-cs"/>
            </a:rPr>
            <a:t>　</a:t>
          </a:r>
          <a:r>
            <a:rPr kumimoji="1" lang="ja-JP" altLang="ja-JP" sz="1000">
              <a:solidFill>
                <a:sysClr val="windowText" lastClr="000000"/>
              </a:solidFill>
              <a:effectLst/>
              <a:latin typeface="+mn-lt"/>
              <a:ea typeface="+mn-ea"/>
              <a:cs typeface="+mn-cs"/>
            </a:rPr>
            <a:t>経常収支比率については、類似団体平均よりもやや高い数値となっている。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令和</a:t>
          </a:r>
          <a:r>
            <a:rPr kumimoji="1" lang="en-US" altLang="ja-JP" sz="1000">
              <a:solidFill>
                <a:sysClr val="windowText" lastClr="000000"/>
              </a:solidFill>
              <a:effectLst/>
              <a:latin typeface="+mn-lt"/>
              <a:ea typeface="+mn-ea"/>
              <a:cs typeface="+mn-cs"/>
            </a:rPr>
            <a:t>6</a:t>
          </a:r>
          <a:r>
            <a:rPr kumimoji="1" lang="ja-JP" altLang="ja-JP" sz="1000">
              <a:solidFill>
                <a:sysClr val="windowText" lastClr="000000"/>
              </a:solidFill>
              <a:effectLst/>
              <a:latin typeface="+mn-lt"/>
              <a:ea typeface="+mn-ea"/>
              <a:cs typeface="+mn-cs"/>
            </a:rPr>
            <a:t>年度にやや</a:t>
          </a:r>
          <a:r>
            <a:rPr kumimoji="1" lang="ja-JP" altLang="en-US" sz="1000">
              <a:solidFill>
                <a:sysClr val="windowText" lastClr="000000"/>
              </a:solidFill>
              <a:effectLst/>
              <a:latin typeface="+mn-lt"/>
              <a:ea typeface="+mn-ea"/>
              <a:cs typeface="+mn-cs"/>
            </a:rPr>
            <a:t>減となっ</a:t>
          </a:r>
          <a:r>
            <a:rPr kumimoji="1" lang="ja-JP" altLang="ja-JP" sz="1000">
              <a:solidFill>
                <a:sysClr val="windowText" lastClr="000000"/>
              </a:solidFill>
              <a:effectLst/>
              <a:latin typeface="+mn-lt"/>
              <a:ea typeface="+mn-ea"/>
              <a:cs typeface="+mn-cs"/>
            </a:rPr>
            <a:t>た要因としては、分子となる一般財源において、</a:t>
          </a:r>
          <a:r>
            <a:rPr kumimoji="1" lang="ja-JP" altLang="en-US" sz="1000">
              <a:solidFill>
                <a:sysClr val="windowText" lastClr="000000"/>
              </a:solidFill>
              <a:effectLst/>
              <a:latin typeface="+mn-lt"/>
              <a:ea typeface="+mn-ea"/>
              <a:cs typeface="+mn-cs"/>
            </a:rPr>
            <a:t>国保診療施設勘定への操出金</a:t>
          </a:r>
          <a:r>
            <a:rPr kumimoji="1" lang="ja-JP" altLang="ja-JP" sz="1000">
              <a:solidFill>
                <a:sysClr val="windowText" lastClr="000000"/>
              </a:solidFill>
              <a:effectLst/>
              <a:latin typeface="+mn-lt"/>
              <a:ea typeface="+mn-ea"/>
              <a:cs typeface="+mn-cs"/>
            </a:rPr>
            <a:t>の増などにより、前年度比増となった。</a:t>
          </a:r>
          <a:r>
            <a:rPr kumimoji="1" lang="ja-JP" altLang="en-US" sz="1000">
              <a:solidFill>
                <a:sysClr val="windowText" lastClr="000000"/>
              </a:solidFill>
              <a:effectLst/>
              <a:latin typeface="+mn-lt"/>
              <a:ea typeface="+mn-ea"/>
              <a:cs typeface="+mn-cs"/>
            </a:rPr>
            <a:t>一方で</a:t>
          </a:r>
          <a:r>
            <a:rPr kumimoji="1" lang="ja-JP" altLang="ja-JP" sz="1000">
              <a:solidFill>
                <a:sysClr val="windowText" lastClr="000000"/>
              </a:solidFill>
              <a:effectLst/>
              <a:latin typeface="+mn-lt"/>
              <a:ea typeface="+mn-ea"/>
              <a:cs typeface="+mn-cs"/>
            </a:rPr>
            <a:t>分母となる経常的な一般財源額では、普通交付税の</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により、分母総額が前年度比</a:t>
          </a:r>
          <a:r>
            <a:rPr kumimoji="1" lang="ja-JP" altLang="en-US" sz="1000">
              <a:solidFill>
                <a:sysClr val="windowText" lastClr="000000"/>
              </a:solidFill>
              <a:effectLst/>
              <a:latin typeface="+mn-lt"/>
              <a:ea typeface="+mn-ea"/>
              <a:cs typeface="+mn-cs"/>
            </a:rPr>
            <a:t>増</a:t>
          </a:r>
          <a:r>
            <a:rPr kumimoji="1" lang="ja-JP" altLang="ja-JP" sz="1000">
              <a:solidFill>
                <a:sysClr val="windowText" lastClr="000000"/>
              </a:solidFill>
              <a:effectLst/>
              <a:latin typeface="+mn-lt"/>
              <a:ea typeface="+mn-ea"/>
              <a:cs typeface="+mn-cs"/>
            </a:rPr>
            <a:t>となった</a:t>
          </a:r>
          <a:r>
            <a:rPr kumimoji="1" lang="ja-JP" altLang="en-US" sz="1000">
              <a:solidFill>
                <a:sysClr val="windowText" lastClr="000000"/>
              </a:solidFill>
              <a:effectLst/>
              <a:latin typeface="+mn-lt"/>
              <a:ea typeface="+mn-ea"/>
              <a:cs typeface="+mn-cs"/>
            </a:rPr>
            <a:t>。分子の増より分母の増が大きかった</a:t>
          </a:r>
          <a:r>
            <a:rPr kumimoji="1" lang="ja-JP" altLang="ja-JP" sz="1000">
              <a:solidFill>
                <a:sysClr val="windowText" lastClr="000000"/>
              </a:solidFill>
              <a:effectLst/>
              <a:latin typeface="+mn-lt"/>
              <a:ea typeface="+mn-ea"/>
              <a:cs typeface="+mn-cs"/>
            </a:rPr>
            <a:t>結果、経常収支比率が</a:t>
          </a:r>
          <a:r>
            <a:rPr kumimoji="1" lang="en-US" altLang="ja-JP" sz="1000">
              <a:solidFill>
                <a:sysClr val="windowText" lastClr="000000"/>
              </a:solidFill>
              <a:effectLst/>
              <a:latin typeface="+mn-lt"/>
              <a:ea typeface="+mn-ea"/>
              <a:cs typeface="+mn-cs"/>
            </a:rPr>
            <a:t>0.4%</a:t>
          </a:r>
          <a:r>
            <a:rPr kumimoji="1" lang="ja-JP" altLang="en-US" sz="1000">
              <a:solidFill>
                <a:sysClr val="windowText" lastClr="000000"/>
              </a:solidFill>
              <a:effectLst/>
              <a:latin typeface="+mn-lt"/>
              <a:ea typeface="+mn-ea"/>
              <a:cs typeface="+mn-cs"/>
            </a:rPr>
            <a:t>減少</a:t>
          </a:r>
          <a:r>
            <a:rPr kumimoji="1" lang="ja-JP" altLang="ja-JP" sz="1000">
              <a:solidFill>
                <a:sysClr val="windowText" lastClr="000000"/>
              </a:solidFill>
              <a:effectLst/>
              <a:latin typeface="+mn-lt"/>
              <a:ea typeface="+mn-ea"/>
              <a:cs typeface="+mn-cs"/>
            </a:rPr>
            <a:t>し</a:t>
          </a:r>
          <a:r>
            <a:rPr kumimoji="1" lang="en-US" altLang="ja-JP" sz="1000">
              <a:solidFill>
                <a:sysClr val="windowText" lastClr="000000"/>
              </a:solidFill>
              <a:effectLst/>
              <a:latin typeface="+mn-lt"/>
              <a:ea typeface="+mn-ea"/>
              <a:cs typeface="+mn-cs"/>
            </a:rPr>
            <a:t>90.1%</a:t>
          </a:r>
          <a:r>
            <a:rPr kumimoji="1" lang="ja-JP" altLang="ja-JP" sz="1000">
              <a:solidFill>
                <a:sysClr val="windowText" lastClr="000000"/>
              </a:solidFill>
              <a:effectLst/>
              <a:latin typeface="+mn-lt"/>
              <a:ea typeface="+mn-ea"/>
              <a:cs typeface="+mn-cs"/>
            </a:rPr>
            <a:t>となった。</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義務的経費となる公債費については、年度間の平準化に努めるとともに、各種事業の評価・検証を進め、限られる財源について、効率的に執行できるよう民間委託や指定管理者制度の活用など、更なる検討を進める。</a:t>
          </a:r>
          <a:endParaRPr lang="ja-JP" altLang="ja-JP" sz="10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137478</xdr:rowOff>
    </xdr:from>
    <xdr:to>
      <xdr:col>23</xdr:col>
      <xdr:colOff>133350</xdr:colOff>
      <xdr:row>61</xdr:row>
      <xdr:rowOff>145521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595928"/>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113347</xdr:rowOff>
    </xdr:from>
    <xdr:to>
      <xdr:col>19</xdr:col>
      <xdr:colOff>133350</xdr:colOff>
      <xdr:row>61</xdr:row>
      <xdr:rowOff>145521</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571797"/>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142151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5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91229</xdr:rowOff>
    </xdr:from>
    <xdr:to>
      <xdr:col>15</xdr:col>
      <xdr:colOff>82550</xdr:colOff>
      <xdr:row>61</xdr:row>
      <xdr:rowOff>113347</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549679"/>
          <a:ext cx="889000" cy="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118021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3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91229</xdr:rowOff>
    </xdr:from>
    <xdr:to>
      <xdr:col>11</xdr:col>
      <xdr:colOff>31750</xdr:colOff>
      <xdr:row>61</xdr:row>
      <xdr:rowOff>107315</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549679"/>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45631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142151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86678</xdr:rowOff>
    </xdr:from>
    <xdr:to>
      <xdr:col>23</xdr:col>
      <xdr:colOff>184150</xdr:colOff>
      <xdr:row>62</xdr:row>
      <xdr:rowOff>16828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54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58755</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51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94721</xdr:rowOff>
    </xdr:from>
    <xdr:to>
      <xdr:col>19</xdr:col>
      <xdr:colOff>184150</xdr:colOff>
      <xdr:row>62</xdr:row>
      <xdr:rowOff>24871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5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9648</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639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62547</xdr:rowOff>
    </xdr:from>
    <xdr:to>
      <xdr:col>15</xdr:col>
      <xdr:colOff>133350</xdr:colOff>
      <xdr:row>61</xdr:row>
      <xdr:rowOff>164147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5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148924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60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40429</xdr:rowOff>
    </xdr:from>
    <xdr:to>
      <xdr:col>11</xdr:col>
      <xdr:colOff>82550</xdr:colOff>
      <xdr:row>61</xdr:row>
      <xdr:rowOff>142029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49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126806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585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56515</xdr:rowOff>
    </xdr:from>
    <xdr:to>
      <xdr:col>7</xdr:col>
      <xdr:colOff>31750</xdr:colOff>
      <xdr:row>61</xdr:row>
      <xdr:rowOff>158115</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142892</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01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[496,496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人件費・物件費ともに全国及び県、類似団体平均と比べ高くなっている。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特に人件費では「定員管理の状況」で説明のとおり専門職を含めた職員数の多さや、職員の平均年齢の高さなどが主な要因となっている。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また物件費では、本町特有の温泉施設やケーブルテレビ施設の運営委託料が計上されていることから高い傾向にある他、本町の人口規模や過疎・豪雪地帯で町の面積も広く点在しており、人口</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人当たりで換算すると高い数値にならざるを得ない状況である。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90345</xdr:rowOff>
    </xdr:from>
    <xdr:to>
      <xdr:col>23</xdr:col>
      <xdr:colOff>133350</xdr:colOff>
      <xdr:row>82</xdr:row>
      <xdr:rowOff>141115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49245"/>
          <a:ext cx="838200" cy="50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146007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62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90345</xdr:rowOff>
    </xdr:from>
    <xdr:to>
      <xdr:col>19</xdr:col>
      <xdr:colOff>133350</xdr:colOff>
      <xdr:row>82</xdr:row>
      <xdr:rowOff>91295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49245"/>
          <a:ext cx="889000" cy="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46558</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73664</xdr:rowOff>
    </xdr:from>
    <xdr:to>
      <xdr:col>15</xdr:col>
      <xdr:colOff>82550</xdr:colOff>
      <xdr:row>82</xdr:row>
      <xdr:rowOff>91295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32564"/>
          <a:ext cx="889000" cy="1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39240</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5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45121</xdr:rowOff>
    </xdr:from>
    <xdr:to>
      <xdr:col>11</xdr:col>
      <xdr:colOff>31750</xdr:colOff>
      <xdr:row>82</xdr:row>
      <xdr:rowOff>73664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104021"/>
          <a:ext cx="889000" cy="2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25624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4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5430</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21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90315</xdr:rowOff>
    </xdr:from>
    <xdr:to>
      <xdr:col>23</xdr:col>
      <xdr:colOff>184150</xdr:colOff>
      <xdr:row>83</xdr:row>
      <xdr:rowOff>20465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4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62392</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121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39545</xdr:rowOff>
    </xdr:from>
    <xdr:to>
      <xdr:col>19</xdr:col>
      <xdr:colOff>184150</xdr:colOff>
      <xdr:row>82</xdr:row>
      <xdr:rowOff>141145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9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125922</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8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40495</xdr:rowOff>
    </xdr:from>
    <xdr:to>
      <xdr:col>15</xdr:col>
      <xdr:colOff>133350</xdr:colOff>
      <xdr:row>82</xdr:row>
      <xdr:rowOff>142095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9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126872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85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22864</xdr:rowOff>
    </xdr:from>
    <xdr:to>
      <xdr:col>11</xdr:col>
      <xdr:colOff>82550</xdr:colOff>
      <xdr:row>82</xdr:row>
      <xdr:rowOff>124464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8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109241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6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165771</xdr:rowOff>
    </xdr:from>
    <xdr:to>
      <xdr:col>7</xdr:col>
      <xdr:colOff>31750</xdr:colOff>
      <xdr:row>82</xdr:row>
      <xdr:rowOff>95921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5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80698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139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類似団体平均よりも高い傾向にあるが、本町は給料表や手当等については福島県に準拠している。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今後も計画的な職員採用と定年延長を見据えた人事運営に努めていく。</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10584</xdr:rowOff>
    </xdr:from>
    <xdr:to>
      <xdr:col>81</xdr:col>
      <xdr:colOff>44450</xdr:colOff>
      <xdr:row>87</xdr:row>
      <xdr:rowOff>10584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9267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10584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8865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87</xdr:row>
      <xdr:rowOff>37395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8651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37395</xdr:rowOff>
    </xdr:from>
    <xdr:to>
      <xdr:col>68</xdr:col>
      <xdr:colOff>152400</xdr:colOff>
      <xdr:row>87</xdr:row>
      <xdr:rowOff>158045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95354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103311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84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91016</xdr:rowOff>
    </xdr:from>
    <xdr:to>
      <xdr:col>73</xdr:col>
      <xdr:colOff>44450</xdr:colOff>
      <xdr:row>87</xdr:row>
      <xdr:rowOff>21166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158045</xdr:rowOff>
    </xdr:from>
    <xdr:to>
      <xdr:col>68</xdr:col>
      <xdr:colOff>203200</xdr:colOff>
      <xdr:row>87</xdr:row>
      <xdr:rowOff>88195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90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72972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8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107245</xdr:rowOff>
    </xdr:from>
    <xdr:to>
      <xdr:col>64</xdr:col>
      <xdr:colOff>152400</xdr:colOff>
      <xdr:row>88</xdr:row>
      <xdr:rowOff>37395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22172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10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全国及び県、類似団体平均と比べると高い傾向にあり、その要因は保健、福祉、医療の連携による取り組みを進める一環として配置している保健師、栄養士といった専門職が多いことが上げられる。他</a:t>
          </a:r>
          <a:r>
            <a:rPr kumimoji="1" lang="ja-JP" altLang="en-US" sz="1100">
              <a:solidFill>
                <a:sysClr val="windowText" lastClr="000000"/>
              </a:solidFill>
              <a:effectLst/>
              <a:latin typeface="+mn-lt"/>
              <a:ea typeface="+mn-ea"/>
              <a:cs typeface="+mn-cs"/>
            </a:rPr>
            <a:t>に</a:t>
          </a:r>
          <a:r>
            <a:rPr kumimoji="1" lang="ja-JP" altLang="ja-JP" sz="1100">
              <a:solidFill>
                <a:sysClr val="windowText" lastClr="000000"/>
              </a:solidFill>
              <a:effectLst/>
              <a:latin typeface="+mn-lt"/>
              <a:ea typeface="+mn-ea"/>
              <a:cs typeface="+mn-cs"/>
            </a:rPr>
            <a:t>は、広域で人口密度が少ない行政エリアをカバーするための職員配置が影響していると考えられる。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ここ数年の数値をみると徐々に増となっているが、職員数はほとんど変化していないため、人口減少が影響していると考えられる。</a:t>
          </a:r>
          <a:endParaRPr lang="ja-JP" altLang="ja-JP" sz="1400">
            <a:solidFill>
              <a:sysClr val="windowText" lastClr="000000"/>
            </a:solidFill>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97536</xdr:rowOff>
    </xdr:from>
    <xdr:to>
      <xdr:col>81</xdr:col>
      <xdr:colOff>44450</xdr:colOff>
      <xdr:row>62</xdr:row>
      <xdr:rowOff>130111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727436"/>
          <a:ext cx="838200" cy="3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128668</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44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70993</xdr:rowOff>
    </xdr:from>
    <xdr:to>
      <xdr:col>77</xdr:col>
      <xdr:colOff>44450</xdr:colOff>
      <xdr:row>62</xdr:row>
      <xdr:rowOff>97536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700893"/>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36783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52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20924</xdr:rowOff>
    </xdr:from>
    <xdr:to>
      <xdr:col>72</xdr:col>
      <xdr:colOff>203200</xdr:colOff>
      <xdr:row>62</xdr:row>
      <xdr:rowOff>70993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650824"/>
          <a:ext cx="889000" cy="5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25322</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4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161607</xdr:rowOff>
    </xdr:from>
    <xdr:to>
      <xdr:col>68</xdr:col>
      <xdr:colOff>152400</xdr:colOff>
      <xdr:row>62</xdr:row>
      <xdr:rowOff>20924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620057"/>
          <a:ext cx="889000" cy="3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3605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168419</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79311</xdr:rowOff>
    </xdr:from>
    <xdr:to>
      <xdr:col>81</xdr:col>
      <xdr:colOff>95250</xdr:colOff>
      <xdr:row>63</xdr:row>
      <xdr:rowOff>9461</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70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51388</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68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46736</xdr:rowOff>
    </xdr:from>
    <xdr:to>
      <xdr:col>77</xdr:col>
      <xdr:colOff>95250</xdr:colOff>
      <xdr:row>62</xdr:row>
      <xdr:rowOff>148336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133113</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76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20193</xdr:rowOff>
    </xdr:from>
    <xdr:to>
      <xdr:col>73</xdr:col>
      <xdr:colOff>44450</xdr:colOff>
      <xdr:row>62</xdr:row>
      <xdr:rowOff>121793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65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106570</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736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141574</xdr:rowOff>
    </xdr:from>
    <xdr:to>
      <xdr:col>68</xdr:col>
      <xdr:colOff>203200</xdr:colOff>
      <xdr:row>62</xdr:row>
      <xdr:rowOff>71724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60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56501</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68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110807</xdr:rowOff>
    </xdr:from>
    <xdr:to>
      <xdr:col>64</xdr:col>
      <xdr:colOff>152400</xdr:colOff>
      <xdr:row>62</xdr:row>
      <xdr:rowOff>40957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56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25734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6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　全国及び県、類似団体平均と比べると高い傾向にあり、その要因は類似団体と比較して、規模の大きい地方債の発行を継続して行ってきたことと、水道事業、下水道事業を中心とした公営企業の地方債償還に対する繰出金が高い水準で推移していることが要因である。</a:t>
          </a:r>
          <a:endParaRPr lang="ja-JP" altLang="ja-JP" sz="1000">
            <a:solidFill>
              <a:sysClr val="windowText" lastClr="000000"/>
            </a:solidFill>
            <a:effectLst/>
          </a:endParaRPr>
        </a:p>
        <a:p>
          <a:pPr eaLnBrk="1" fontAlgn="auto" latinLnBrk="0" hangingPunct="1"/>
          <a:r>
            <a:rPr kumimoji="1" lang="ja-JP" altLang="ja-JP" sz="1000">
              <a:solidFill>
                <a:sysClr val="windowText" lastClr="000000"/>
              </a:solidFill>
              <a:effectLst/>
              <a:latin typeface="+mn-lt"/>
              <a:ea typeface="+mn-ea"/>
              <a:cs typeface="+mn-cs"/>
            </a:rPr>
            <a:t>　令和</a:t>
          </a:r>
          <a:r>
            <a:rPr kumimoji="1" lang="en-US" altLang="ja-JP" sz="1000">
              <a:solidFill>
                <a:sysClr val="windowText" lastClr="000000"/>
              </a:solidFill>
              <a:effectLst/>
              <a:latin typeface="+mn-lt"/>
              <a:ea typeface="+mn-ea"/>
              <a:cs typeface="+mn-cs"/>
            </a:rPr>
            <a:t>6</a:t>
          </a:r>
          <a:r>
            <a:rPr kumimoji="1" lang="ja-JP" altLang="ja-JP" sz="1000">
              <a:solidFill>
                <a:sysClr val="windowText" lastClr="000000"/>
              </a:solidFill>
              <a:effectLst/>
              <a:latin typeface="+mn-lt"/>
              <a:ea typeface="+mn-ea"/>
              <a:cs typeface="+mn-cs"/>
            </a:rPr>
            <a:t>年度に微減した要因は、元利償還が減少したことなどにより分子総額が前年度比減とな</a:t>
          </a:r>
          <a:r>
            <a:rPr kumimoji="1" lang="ja-JP" altLang="en-US" sz="1000">
              <a:solidFill>
                <a:sysClr val="windowText" lastClr="000000"/>
              </a:solidFill>
              <a:effectLst/>
              <a:latin typeface="+mn-lt"/>
              <a:ea typeface="+mn-ea"/>
              <a:cs typeface="+mn-cs"/>
            </a:rPr>
            <a:t>り、更に普通交付税の増により分母総額が前年度比増となった</a:t>
          </a:r>
          <a:r>
            <a:rPr kumimoji="1" lang="ja-JP" altLang="ja-JP" sz="1000">
              <a:solidFill>
                <a:sysClr val="windowText" lastClr="000000"/>
              </a:solidFill>
              <a:effectLst/>
              <a:latin typeface="+mn-lt"/>
              <a:ea typeface="+mn-ea"/>
              <a:cs typeface="+mn-cs"/>
            </a:rPr>
            <a:t>結果、実質公債費比率が</a:t>
          </a:r>
          <a:r>
            <a:rPr kumimoji="1" lang="en-US" altLang="ja-JP" sz="1000">
              <a:solidFill>
                <a:sysClr val="windowText" lastClr="000000"/>
              </a:solidFill>
              <a:effectLst/>
              <a:latin typeface="+mn-lt"/>
              <a:ea typeface="+mn-ea"/>
              <a:cs typeface="+mn-cs"/>
            </a:rPr>
            <a:t>0.6</a:t>
          </a:r>
          <a:r>
            <a:rPr kumimoji="1" lang="ja-JP" altLang="ja-JP" sz="1000">
              <a:solidFill>
                <a:sysClr val="windowText" lastClr="000000"/>
              </a:solidFill>
              <a:effectLst/>
              <a:latin typeface="+mn-lt"/>
              <a:ea typeface="+mn-ea"/>
              <a:cs typeface="+mn-cs"/>
            </a:rPr>
            <a:t>％減少し、</a:t>
          </a:r>
          <a:r>
            <a:rPr kumimoji="1" lang="en-US" altLang="ja-JP" sz="1000">
              <a:solidFill>
                <a:sysClr val="windowText" lastClr="000000"/>
              </a:solidFill>
              <a:effectLst/>
              <a:latin typeface="+mn-lt"/>
              <a:ea typeface="+mn-ea"/>
              <a:cs typeface="+mn-cs"/>
            </a:rPr>
            <a:t>11.5</a:t>
          </a:r>
          <a:r>
            <a:rPr kumimoji="1" lang="ja-JP" altLang="ja-JP" sz="1000">
              <a:solidFill>
                <a:sysClr val="windowText" lastClr="000000"/>
              </a:solidFill>
              <a:effectLst/>
              <a:latin typeface="+mn-lt"/>
              <a:ea typeface="+mn-ea"/>
              <a:cs typeface="+mn-cs"/>
            </a:rPr>
            <a:t>％となった。</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　今後は地方債依存型の事業実施を見直すなど、地方債発行の抑制を図り、比率の減少に努める。</a:t>
          </a:r>
          <a:endParaRPr lang="ja-JP" altLang="ja-JP" sz="10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97790</xdr:rowOff>
    </xdr:from>
    <xdr:to>
      <xdr:col>81</xdr:col>
      <xdr:colOff>44450</xdr:colOff>
      <xdr:row>42</xdr:row>
      <xdr:rowOff>126746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298690"/>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99839</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95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126746</xdr:rowOff>
    </xdr:from>
    <xdr:to>
      <xdr:col>77</xdr:col>
      <xdr:colOff>44450</xdr:colOff>
      <xdr:row>42</xdr:row>
      <xdr:rowOff>131572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32764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9161</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6867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131572</xdr:rowOff>
    </xdr:from>
    <xdr:to>
      <xdr:col>72</xdr:col>
      <xdr:colOff>203200</xdr:colOff>
      <xdr:row>42</xdr:row>
      <xdr:rowOff>150876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33247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4335</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686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150876</xdr:rowOff>
    </xdr:from>
    <xdr:to>
      <xdr:col>68</xdr:col>
      <xdr:colOff>152400</xdr:colOff>
      <xdr:row>42</xdr:row>
      <xdr:rowOff>160528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3517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46990</xdr:rowOff>
    </xdr:from>
    <xdr:to>
      <xdr:col>81</xdr:col>
      <xdr:colOff>95250</xdr:colOff>
      <xdr:row>42</xdr:row>
      <xdr:rowOff>148590</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19067</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75946</xdr:rowOff>
    </xdr:from>
    <xdr:to>
      <xdr:col>77</xdr:col>
      <xdr:colOff>95250</xdr:colOff>
      <xdr:row>43</xdr:row>
      <xdr:rowOff>6096</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27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162323</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7363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80772</xdr:rowOff>
    </xdr:from>
    <xdr:to>
      <xdr:col>73</xdr:col>
      <xdr:colOff>44450</xdr:colOff>
      <xdr:row>43</xdr:row>
      <xdr:rowOff>10922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167149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36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100076</xdr:rowOff>
    </xdr:from>
    <xdr:to>
      <xdr:col>68</xdr:col>
      <xdr:colOff>203200</xdr:colOff>
      <xdr:row>43</xdr:row>
      <xdr:rowOff>30226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3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15003</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38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109728</xdr:rowOff>
    </xdr:from>
    <xdr:to>
      <xdr:col>64</xdr:col>
      <xdr:colOff>152400</xdr:colOff>
      <xdr:row>43</xdr:row>
      <xdr:rowOff>39878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24655</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baseline="0">
              <a:solidFill>
                <a:sysClr val="windowText" lastClr="000000"/>
              </a:solidFill>
              <a:effectLst/>
              <a:latin typeface="+mn-lt"/>
              <a:ea typeface="+mn-ea"/>
              <a:cs typeface="+mn-cs"/>
            </a:rPr>
            <a:t>　全国及び県、類似団体平均と比べると高い傾向にあり、類似団体と比較して、規模の大きい地方債の発行を継続してきたこ</a:t>
          </a:r>
          <a:r>
            <a:rPr kumimoji="1" lang="ja-JP" altLang="en-US" sz="900" baseline="0">
              <a:solidFill>
                <a:sysClr val="windowText" lastClr="000000"/>
              </a:solidFill>
              <a:effectLst/>
              <a:latin typeface="+mn-lt"/>
              <a:ea typeface="+mn-ea"/>
              <a:cs typeface="+mn-cs"/>
            </a:rPr>
            <a:t>とや</a:t>
          </a:r>
          <a:r>
            <a:rPr kumimoji="1" lang="ja-JP" altLang="ja-JP" sz="900" baseline="0">
              <a:solidFill>
                <a:sysClr val="windowText" lastClr="000000"/>
              </a:solidFill>
              <a:effectLst/>
              <a:latin typeface="+mn-lt"/>
              <a:ea typeface="+mn-ea"/>
              <a:cs typeface="+mn-cs"/>
            </a:rPr>
            <a:t>、水道事業、下水道事業を中心とした公営企業の地方債償還に対する繰出金が高い水準で推移している</a:t>
          </a:r>
          <a:r>
            <a:rPr kumimoji="1" lang="ja-JP" altLang="en-US" sz="900" baseline="0">
              <a:solidFill>
                <a:sysClr val="windowText" lastClr="000000"/>
              </a:solidFill>
              <a:effectLst/>
              <a:latin typeface="+mn-lt"/>
              <a:ea typeface="+mn-ea"/>
              <a:cs typeface="+mn-cs"/>
            </a:rPr>
            <a:t>ことなどが要因となってい</a:t>
          </a:r>
          <a:r>
            <a:rPr kumimoji="1" lang="ja-JP" altLang="ja-JP" sz="900" baseline="0">
              <a:solidFill>
                <a:sysClr val="windowText" lastClr="000000"/>
              </a:solidFill>
              <a:effectLst/>
              <a:latin typeface="+mn-lt"/>
              <a:ea typeface="+mn-ea"/>
              <a:cs typeface="+mn-cs"/>
            </a:rPr>
            <a:t>る。</a:t>
          </a:r>
          <a:endParaRPr lang="ja-JP" altLang="ja-JP" sz="900">
            <a:solidFill>
              <a:sysClr val="windowText" lastClr="000000"/>
            </a:solidFill>
            <a:effectLst/>
          </a:endParaRPr>
        </a:p>
        <a:p>
          <a:pPr eaLnBrk="1" fontAlgn="auto" latinLnBrk="0" hangingPunct="1"/>
          <a:r>
            <a:rPr kumimoji="1" lang="ja-JP" altLang="ja-JP" sz="900" baseline="0">
              <a:solidFill>
                <a:srgbClr val="FF0000"/>
              </a:solidFill>
              <a:effectLst/>
              <a:latin typeface="+mn-lt"/>
              <a:ea typeface="+mn-ea"/>
              <a:cs typeface="+mn-cs"/>
            </a:rPr>
            <a:t>　</a:t>
          </a:r>
          <a:r>
            <a:rPr kumimoji="1" lang="ja-JP" altLang="ja-JP" sz="900" baseline="0">
              <a:solidFill>
                <a:sysClr val="windowText" lastClr="000000"/>
              </a:solidFill>
              <a:effectLst/>
              <a:latin typeface="+mn-lt"/>
              <a:ea typeface="+mn-ea"/>
              <a:cs typeface="+mn-cs"/>
            </a:rPr>
            <a:t>令和</a:t>
          </a:r>
          <a:r>
            <a:rPr kumimoji="1" lang="en-US" altLang="ja-JP" sz="900" baseline="0">
              <a:solidFill>
                <a:sysClr val="windowText" lastClr="000000"/>
              </a:solidFill>
              <a:effectLst/>
              <a:latin typeface="+mn-lt"/>
              <a:ea typeface="+mn-ea"/>
              <a:cs typeface="+mn-cs"/>
            </a:rPr>
            <a:t>6</a:t>
          </a:r>
          <a:r>
            <a:rPr kumimoji="1" lang="ja-JP" altLang="ja-JP" sz="900" baseline="0">
              <a:solidFill>
                <a:sysClr val="windowText" lastClr="000000"/>
              </a:solidFill>
              <a:effectLst/>
              <a:latin typeface="+mn-lt"/>
              <a:ea typeface="+mn-ea"/>
              <a:cs typeface="+mn-cs"/>
            </a:rPr>
            <a:t>年度に前年度と比較し減少した要因は、</a:t>
          </a:r>
          <a:r>
            <a:rPr kumimoji="1" lang="ja-JP" altLang="en-US" sz="900" baseline="0">
              <a:solidFill>
                <a:sysClr val="windowText" lastClr="000000"/>
              </a:solidFill>
              <a:effectLst/>
              <a:latin typeface="+mn-lt"/>
              <a:ea typeface="+mn-ea"/>
              <a:cs typeface="+mn-cs"/>
            </a:rPr>
            <a:t>地方債償還が進んだことにより地方債残高の大幅な減となったことや、</a:t>
          </a:r>
          <a:r>
            <a:rPr kumimoji="1" lang="ja-JP" altLang="ja-JP" sz="900" baseline="0">
              <a:solidFill>
                <a:sysClr val="windowText" lastClr="000000"/>
              </a:solidFill>
              <a:effectLst/>
              <a:latin typeface="+mn-lt"/>
              <a:ea typeface="+mn-ea"/>
              <a:cs typeface="+mn-cs"/>
            </a:rPr>
            <a:t>充当可能財源等において</a:t>
          </a:r>
          <a:r>
            <a:rPr kumimoji="1" lang="ja-JP" altLang="en-US" sz="900" baseline="0">
              <a:solidFill>
                <a:sysClr val="windowText" lastClr="000000"/>
              </a:solidFill>
              <a:effectLst/>
              <a:latin typeface="+mn-lt"/>
              <a:ea typeface="+mn-ea"/>
              <a:cs typeface="+mn-cs"/>
            </a:rPr>
            <a:t>寄附歳入に伴う基金の増などにより、</a:t>
          </a:r>
          <a:r>
            <a:rPr kumimoji="1" lang="ja-JP" altLang="ja-JP" sz="900" baseline="0">
              <a:solidFill>
                <a:schemeClr val="dk1"/>
              </a:solidFill>
              <a:effectLst/>
              <a:latin typeface="+mn-lt"/>
              <a:ea typeface="+mn-ea"/>
              <a:cs typeface="+mn-cs"/>
            </a:rPr>
            <a:t>分子の</a:t>
          </a:r>
          <a:r>
            <a:rPr kumimoji="1" lang="ja-JP" altLang="en-US" sz="900" baseline="0">
              <a:solidFill>
                <a:schemeClr val="dk1"/>
              </a:solidFill>
              <a:effectLst/>
              <a:latin typeface="+mn-lt"/>
              <a:ea typeface="+mn-ea"/>
              <a:cs typeface="+mn-cs"/>
            </a:rPr>
            <a:t>大きな</a:t>
          </a:r>
          <a:r>
            <a:rPr kumimoji="1" lang="ja-JP" altLang="ja-JP" sz="900" baseline="0">
              <a:solidFill>
                <a:schemeClr val="dk1"/>
              </a:solidFill>
              <a:effectLst/>
              <a:latin typeface="+mn-lt"/>
              <a:ea typeface="+mn-ea"/>
              <a:cs typeface="+mn-cs"/>
            </a:rPr>
            <a:t>マイナス</a:t>
          </a:r>
          <a:r>
            <a:rPr kumimoji="1" lang="ja-JP" altLang="en-US" sz="900" baseline="0">
              <a:solidFill>
                <a:schemeClr val="dk1"/>
              </a:solidFill>
              <a:effectLst/>
              <a:latin typeface="+mn-lt"/>
              <a:ea typeface="+mn-ea"/>
              <a:cs typeface="+mn-cs"/>
            </a:rPr>
            <a:t>とな</a:t>
          </a:r>
          <a:r>
            <a:rPr kumimoji="1" lang="ja-JP" altLang="en-US" sz="900" baseline="0">
              <a:solidFill>
                <a:sysClr val="windowText" lastClr="000000"/>
              </a:solidFill>
              <a:effectLst/>
              <a:latin typeface="+mn-lt"/>
              <a:ea typeface="+mn-ea"/>
              <a:cs typeface="+mn-cs"/>
            </a:rPr>
            <a:t>った結果、</a:t>
          </a:r>
          <a:r>
            <a:rPr kumimoji="1" lang="en-US" altLang="ja-JP" sz="900" baseline="0">
              <a:solidFill>
                <a:sysClr val="windowText" lastClr="000000"/>
              </a:solidFill>
              <a:effectLst/>
              <a:latin typeface="+mn-lt"/>
              <a:ea typeface="+mn-ea"/>
              <a:cs typeface="+mn-cs"/>
            </a:rPr>
            <a:t>65.4</a:t>
          </a:r>
          <a:r>
            <a:rPr kumimoji="1" lang="ja-JP" altLang="ja-JP" sz="900" baseline="0">
              <a:solidFill>
                <a:sysClr val="windowText" lastClr="000000"/>
              </a:solidFill>
              <a:effectLst/>
              <a:latin typeface="+mn-lt"/>
              <a:ea typeface="+mn-ea"/>
              <a:cs typeface="+mn-cs"/>
            </a:rPr>
            <a:t>％となった。</a:t>
          </a:r>
          <a:endParaRPr lang="ja-JP" altLang="ja-JP" sz="900">
            <a:solidFill>
              <a:sysClr val="windowText" lastClr="000000"/>
            </a:solidFill>
            <a:effectLst/>
          </a:endParaRPr>
        </a:p>
        <a:p>
          <a:r>
            <a:rPr kumimoji="1" lang="ja-JP" altLang="ja-JP" sz="900" baseline="0">
              <a:solidFill>
                <a:sysClr val="windowText" lastClr="000000"/>
              </a:solidFill>
              <a:effectLst/>
              <a:latin typeface="+mn-lt"/>
              <a:ea typeface="+mn-ea"/>
              <a:cs typeface="+mn-cs"/>
            </a:rPr>
            <a:t>　今後は地方債依存型の事業実施を見直すなど、地方債発行の抑制を図り、比率の減少に努める。</a:t>
          </a:r>
          <a:endParaRPr lang="ja-JP" altLang="ja-JP" sz="9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161290</xdr:rowOff>
    </xdr:from>
    <xdr:to>
      <xdr:col>81</xdr:col>
      <xdr:colOff>44450</xdr:colOff>
      <xdr:row>19</xdr:row>
      <xdr:rowOff>161431</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6179800" y="3247390"/>
          <a:ext cx="838200" cy="17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161431</xdr:rowOff>
    </xdr:from>
    <xdr:to>
      <xdr:col>77</xdr:col>
      <xdr:colOff>44450</xdr:colOff>
      <xdr:row>20</xdr:row>
      <xdr:rowOff>91863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5290800" y="3418981"/>
          <a:ext cx="889000" cy="10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162772</xdr:rowOff>
    </xdr:from>
    <xdr:to>
      <xdr:col>72</xdr:col>
      <xdr:colOff>203200</xdr:colOff>
      <xdr:row>20</xdr:row>
      <xdr:rowOff>91863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4401800" y="3420322"/>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162772</xdr:rowOff>
    </xdr:from>
    <xdr:to>
      <xdr:col>68</xdr:col>
      <xdr:colOff>152400</xdr:colOff>
      <xdr:row>21</xdr:row>
      <xdr:rowOff>153670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3512800" y="3420322"/>
          <a:ext cx="889000" cy="33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110490</xdr:rowOff>
    </xdr:from>
    <xdr:to>
      <xdr:col>81</xdr:col>
      <xdr:colOff>95250</xdr:colOff>
      <xdr:row>19</xdr:row>
      <xdr:rowOff>40640</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967200" y="319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82567</xdr:rowOff>
    </xdr:from>
    <xdr:ext cx="762000" cy="259045"/>
    <xdr:sp macro="" textlink="">
      <xdr:nvSpPr>
        <xdr:cNvPr id="457" name="将来負担の状況該当値テキスト">
          <a:extLst>
            <a:ext uri="{FF2B5EF4-FFF2-40B4-BE49-F238E27FC236}">
              <a16:creationId xmlns:a16="http://schemas.microsoft.com/office/drawing/2014/main" id="{00000000-0008-0000-0300-0000C9010000}"/>
            </a:ext>
          </a:extLst>
        </xdr:cNvPr>
        <xdr:cNvSpPr txBox="1"/>
      </xdr:nvSpPr>
      <xdr:spPr>
        <a:xfrm>
          <a:off x="17106900" y="316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110631</xdr:rowOff>
    </xdr:from>
    <xdr:to>
      <xdr:col>77</xdr:col>
      <xdr:colOff>95250</xdr:colOff>
      <xdr:row>20</xdr:row>
      <xdr:rowOff>40781</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129000" y="336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25558</xdr:rowOff>
    </xdr:from>
    <xdr:ext cx="7366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798800" y="3454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41063</xdr:rowOff>
    </xdr:from>
    <xdr:to>
      <xdr:col>73</xdr:col>
      <xdr:colOff>44450</xdr:colOff>
      <xdr:row>20</xdr:row>
      <xdr:rowOff>142663</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5240000" y="347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127440</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909800" y="35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111972</xdr:rowOff>
    </xdr:from>
    <xdr:to>
      <xdr:col>68</xdr:col>
      <xdr:colOff>203200</xdr:colOff>
      <xdr:row>20</xdr:row>
      <xdr:rowOff>42122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4351000" y="336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26899</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020800" y="3455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102870</xdr:rowOff>
    </xdr:from>
    <xdr:to>
      <xdr:col>64</xdr:col>
      <xdr:colOff>152400</xdr:colOff>
      <xdr:row>22</xdr:row>
      <xdr:rowOff>33020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370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17797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378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5,408
5,368
298.18
7,639,155
7,323,657
278,694
3,878,996
6,194,491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65.4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年度は、全国及び福島県、類似団体平均と比べると低くなっているが、人件費の額自体は対前年度比で微増となっている。</a:t>
          </a:r>
          <a:endParaRPr lang="ja-JP" altLang="ja-JP" sz="1400">
            <a:solidFill>
              <a:sysClr val="windowText" lastClr="000000"/>
            </a:solidFill>
            <a:effectLst/>
          </a:endParaRPr>
        </a:p>
        <a:p>
          <a:pPr eaLnBrk="1" fontAlgn="auto" latinLnBrk="0" hangingPunct="1"/>
          <a:r>
            <a:rPr kumimoji="1" lang="ja-JP" altLang="ja-JP" sz="1100">
              <a:solidFill>
                <a:sysClr val="windowText" lastClr="000000"/>
              </a:solidFill>
              <a:effectLst/>
              <a:latin typeface="+mn-lt"/>
              <a:ea typeface="+mn-ea"/>
              <a:cs typeface="+mn-cs"/>
            </a:rPr>
            <a:t>　また国民健康保険や介護保険、上・下水道事業会計などの人件費に準ずる繰出金等を含めると、職員数や人件費はさらに高くなるため、今後は民間委託などの可能性を模索しながら、人件費の抑制に努める必要がある。</a:t>
          </a:r>
          <a:endParaRPr lang="ja-JP" altLang="ja-JP" sz="14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81280</xdr:rowOff>
    </xdr:from>
    <xdr:to>
      <xdr:col>24</xdr:col>
      <xdr:colOff>25400</xdr:colOff>
      <xdr:row>36</xdr:row>
      <xdr:rowOff>104140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2534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23131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6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36</xdr:row>
      <xdr:rowOff>104140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30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96283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36</xdr:row>
      <xdr:rowOff>122428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306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73423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122428</xdr:rowOff>
    </xdr:from>
    <xdr:to>
      <xdr:col>11</xdr:col>
      <xdr:colOff>9525</xdr:colOff>
      <xdr:row>36</xdr:row>
      <xdr:rowOff>136144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946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50563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146575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30480</xdr:rowOff>
    </xdr:from>
    <xdr:to>
      <xdr:col>24</xdr:col>
      <xdr:colOff>76200</xdr:colOff>
      <xdr:row>36</xdr:row>
      <xdr:rowOff>132080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47007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xdr:rowOff>
    </xdr:from>
    <xdr:to>
      <xdr:col>15</xdr:col>
      <xdr:colOff>149225</xdr:colOff>
      <xdr:row>36</xdr:row>
      <xdr:rowOff>109220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119397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71628</xdr:rowOff>
    </xdr:from>
    <xdr:to>
      <xdr:col>11</xdr:col>
      <xdr:colOff>60325</xdr:colOff>
      <xdr:row>37</xdr:row>
      <xdr:rowOff>1778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11955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85344</xdr:rowOff>
    </xdr:from>
    <xdr:to>
      <xdr:col>6</xdr:col>
      <xdr:colOff>171450</xdr:colOff>
      <xdr:row>37</xdr:row>
      <xdr:rowOff>15494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25671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年度以降、燃料費や電気料金の高騰による指定管理委託料等の増額や、新規に小規模多機能型居宅介護施設の指定管理委託が開始となったことなどにより、増加傾向にある。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6</a:t>
          </a:r>
          <a:r>
            <a:rPr kumimoji="1" lang="ja-JP" altLang="en-US" sz="1100">
              <a:solidFill>
                <a:sysClr val="windowText" lastClr="000000"/>
              </a:solidFill>
              <a:effectLst/>
              <a:latin typeface="+mn-lt"/>
              <a:ea typeface="+mn-ea"/>
              <a:cs typeface="+mn-cs"/>
            </a:rPr>
            <a:t>年度は前年に比べ微減となったものの、物件費単体では増額となっているため</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引き続き</a:t>
          </a:r>
          <a:r>
            <a:rPr kumimoji="1" lang="ja-JP" altLang="ja-JP" sz="1100">
              <a:solidFill>
                <a:sysClr val="windowText" lastClr="000000"/>
              </a:solidFill>
              <a:effectLst/>
              <a:latin typeface="+mn-lt"/>
              <a:ea typeface="+mn-ea"/>
              <a:cs typeface="+mn-cs"/>
            </a:rPr>
            <a:t>使用料・手数料の見直し等による経常的な歳入の確保や、経常経費の節減に努め、物件費の抑制を図る。</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52705</xdr:rowOff>
    </xdr:from>
    <xdr:to>
      <xdr:col>82</xdr:col>
      <xdr:colOff>107950</xdr:colOff>
      <xdr:row>16</xdr:row>
      <xdr:rowOff>64135</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flipV="1">
          <a:off x="15671800" y="279590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58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6985</xdr:rowOff>
    </xdr:from>
    <xdr:to>
      <xdr:col>78</xdr:col>
      <xdr:colOff>69850</xdr:colOff>
      <xdr:row>16</xdr:row>
      <xdr:rowOff>64135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75018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142257</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37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132715</xdr:rowOff>
    </xdr:from>
    <xdr:to>
      <xdr:col>73</xdr:col>
      <xdr:colOff>180975</xdr:colOff>
      <xdr:row>16</xdr:row>
      <xdr:rowOff>6985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70446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113682</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104140</xdr:rowOff>
    </xdr:from>
    <xdr:to>
      <xdr:col>69</xdr:col>
      <xdr:colOff>92075</xdr:colOff>
      <xdr:row>15</xdr:row>
      <xdr:rowOff>132715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004800" y="267589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62247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79392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30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1905</xdr:rowOff>
    </xdr:from>
    <xdr:to>
      <xdr:col>82</xdr:col>
      <xdr:colOff>158750</xdr:colOff>
      <xdr:row>16</xdr:row>
      <xdr:rowOff>103505</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74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145432</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717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13335</xdr:rowOff>
    </xdr:from>
    <xdr:to>
      <xdr:col>78</xdr:col>
      <xdr:colOff>120650</xdr:colOff>
      <xdr:row>16</xdr:row>
      <xdr:rowOff>114935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7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99712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8429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127635</xdr:rowOff>
    </xdr:from>
    <xdr:to>
      <xdr:col>74</xdr:col>
      <xdr:colOff>31750</xdr:colOff>
      <xdr:row>16</xdr:row>
      <xdr:rowOff>57785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9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42562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785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81915</xdr:rowOff>
    </xdr:from>
    <xdr:to>
      <xdr:col>69</xdr:col>
      <xdr:colOff>142875</xdr:colOff>
      <xdr:row>16</xdr:row>
      <xdr:rowOff>12065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65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168292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74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53340</xdr:rowOff>
    </xdr:from>
    <xdr:to>
      <xdr:col>65</xdr:col>
      <xdr:colOff>53975</xdr:colOff>
      <xdr:row>15</xdr:row>
      <xdr:rowOff>154940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6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139717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71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　扶助費に係る経常収支比率は全国及び福島県、類似団体平均を下回っており、今後も適正な負担を行いながら、財政運営の健全化に努める。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50800</xdr:rowOff>
    </xdr:from>
    <xdr:to>
      <xdr:col>24</xdr:col>
      <xdr:colOff>25400</xdr:colOff>
      <xdr:row>54</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3987800" y="9309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143527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40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146050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098800" y="9385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67327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54</xdr:row>
      <xdr:rowOff>146050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385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29227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54</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1320800" y="9328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29227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95250</xdr:rowOff>
    </xdr:from>
    <xdr:to>
      <xdr:col>15</xdr:col>
      <xdr:colOff>149225</xdr:colOff>
      <xdr:row>55</xdr:row>
      <xdr:rowOff>25400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35577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19050</xdr:rowOff>
    </xdr:from>
    <xdr:to>
      <xdr:col>6</xdr:col>
      <xdr:colOff>171450</xdr:colOff>
      <xdr:row>54</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ysClr val="windowText" lastClr="000000"/>
              </a:solidFill>
              <a:effectLst/>
              <a:latin typeface="+mn-lt"/>
              <a:ea typeface="+mn-ea"/>
              <a:cs typeface="+mn-cs"/>
            </a:rPr>
            <a:t>　令和</a:t>
          </a:r>
          <a:r>
            <a:rPr kumimoji="1" lang="en-US" altLang="ja-JP" sz="900">
              <a:solidFill>
                <a:sysClr val="windowText" lastClr="000000"/>
              </a:solidFill>
              <a:effectLst/>
              <a:latin typeface="+mn-lt"/>
              <a:ea typeface="+mn-ea"/>
              <a:cs typeface="+mn-cs"/>
            </a:rPr>
            <a:t>2</a:t>
          </a:r>
          <a:r>
            <a:rPr kumimoji="1" lang="ja-JP" altLang="en-US" sz="900">
              <a:solidFill>
                <a:sysClr val="windowText" lastClr="000000"/>
              </a:solidFill>
              <a:effectLst/>
              <a:latin typeface="+mn-lt"/>
              <a:ea typeface="+mn-ea"/>
              <a:cs typeface="+mn-cs"/>
            </a:rPr>
            <a:t>年度以降、ほとんど類似団体平均値と同値となっている。</a:t>
          </a:r>
          <a:endParaRPr kumimoji="1" lang="en-US" altLang="ja-JP" sz="900">
            <a:solidFill>
              <a:sysClr val="windowText" lastClr="000000"/>
            </a:solidFill>
            <a:effectLst/>
            <a:latin typeface="+mn-lt"/>
            <a:ea typeface="+mn-ea"/>
            <a:cs typeface="+mn-cs"/>
          </a:endParaRPr>
        </a:p>
        <a:p>
          <a:r>
            <a:rPr kumimoji="1" lang="ja-JP" altLang="en-US" sz="900">
              <a:solidFill>
                <a:sysClr val="windowText" lastClr="000000"/>
              </a:solidFill>
              <a:effectLst/>
              <a:latin typeface="+mn-lt"/>
              <a:ea typeface="+mn-ea"/>
              <a:cs typeface="+mn-cs"/>
            </a:rPr>
            <a:t>　令和</a:t>
          </a:r>
          <a:r>
            <a:rPr kumimoji="1" lang="en-US" altLang="ja-JP" sz="900">
              <a:solidFill>
                <a:sysClr val="windowText" lastClr="000000"/>
              </a:solidFill>
              <a:effectLst/>
              <a:latin typeface="+mn-lt"/>
              <a:ea typeface="+mn-ea"/>
              <a:cs typeface="+mn-cs"/>
            </a:rPr>
            <a:t>6</a:t>
          </a:r>
          <a:r>
            <a:rPr kumimoji="1" lang="ja-JP" altLang="en-US" sz="900">
              <a:solidFill>
                <a:sysClr val="windowText" lastClr="000000"/>
              </a:solidFill>
              <a:effectLst/>
              <a:latin typeface="+mn-lt"/>
              <a:ea typeface="+mn-ea"/>
              <a:cs typeface="+mn-cs"/>
            </a:rPr>
            <a:t>年度は前年度比よりもやや高くなったが、災害救助法が適用されるほどの記録的な大雪による除雪費等の増が主な要因となっている。</a:t>
          </a:r>
          <a:endParaRPr kumimoji="1" lang="en-US" altLang="ja-JP" sz="900">
            <a:solidFill>
              <a:sysClr val="windowText" lastClr="000000"/>
            </a:solidFill>
            <a:effectLst/>
            <a:latin typeface="+mn-lt"/>
            <a:ea typeface="+mn-ea"/>
            <a:cs typeface="+mn-cs"/>
          </a:endParaRPr>
        </a:p>
        <a:p>
          <a:r>
            <a:rPr kumimoji="1" lang="ja-JP" altLang="ja-JP" sz="900">
              <a:solidFill>
                <a:sysClr val="windowText" lastClr="000000"/>
              </a:solidFill>
              <a:effectLst/>
              <a:latin typeface="+mn-lt"/>
              <a:ea typeface="+mn-ea"/>
              <a:cs typeface="+mn-cs"/>
            </a:rPr>
            <a:t>　今後は、独立採算の原則に立ち返った事業の見直しや経費の節減など、普通会計の負担を減らすよう努める。</a:t>
          </a:r>
          <a:endParaRPr kumimoji="1" lang="ja-JP" altLang="en-US"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a:extLst>
            <a:ext uri="{FF2B5EF4-FFF2-40B4-BE49-F238E27FC236}">
              <a16:creationId xmlns:a16="http://schemas.microsoft.com/office/drawing/2014/main" id="{00000000-0008-0000-0400-0000E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a:extLst>
            <a:ext uri="{FF2B5EF4-FFF2-40B4-BE49-F238E27FC236}">
              <a16:creationId xmlns:a16="http://schemas.microsoft.com/office/drawing/2014/main" id="{00000000-0008-0000-0400-0000ED000000}"/>
            </a:ext>
          </a:extLst>
        </xdr:cNvPr>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a:extLst>
            <a:ext uri="{FF2B5EF4-FFF2-40B4-BE49-F238E27FC236}">
              <a16:creationId xmlns:a16="http://schemas.microsoft.com/office/drawing/2014/main" id="{00000000-0008-0000-0400-0000EF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133858</xdr:rowOff>
    </xdr:from>
    <xdr:to>
      <xdr:col>82</xdr:col>
      <xdr:colOff>107950</xdr:colOff>
      <xdr:row>58</xdr:row>
      <xdr:rowOff>90424</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5671800" y="9906508"/>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60723</xdr:rowOff>
    </xdr:from>
    <xdr:ext cx="762000" cy="259045"/>
    <xdr:sp macro="" textlink="">
      <xdr:nvSpPr>
        <xdr:cNvPr id="242" name="その他平均値テキスト">
          <a:extLst>
            <a:ext uri="{FF2B5EF4-FFF2-40B4-BE49-F238E27FC236}">
              <a16:creationId xmlns:a16="http://schemas.microsoft.com/office/drawing/2014/main" id="{00000000-0008-0000-0400-0000F2000000}"/>
            </a:ext>
          </a:extLst>
        </xdr:cNvPr>
        <xdr:cNvSpPr txBox="1"/>
      </xdr:nvSpPr>
      <xdr:spPr>
        <a:xfrm>
          <a:off x="16598900" y="9490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a:extLst>
            <a:ext uri="{FF2B5EF4-FFF2-40B4-BE49-F238E27FC236}">
              <a16:creationId xmlns:a16="http://schemas.microsoft.com/office/drawing/2014/main" id="{00000000-0008-0000-0400-0000F3000000}"/>
            </a:ext>
          </a:extLst>
        </xdr:cNvPr>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115570</xdr:rowOff>
    </xdr:from>
    <xdr:to>
      <xdr:col>78</xdr:col>
      <xdr:colOff>69850</xdr:colOff>
      <xdr:row>57</xdr:row>
      <xdr:rowOff>133858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4782800" y="98882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121683</xdr:rowOff>
    </xdr:from>
    <xdr:ext cx="7366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5290800" y="9551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51562</xdr:rowOff>
    </xdr:from>
    <xdr:to>
      <xdr:col>73</xdr:col>
      <xdr:colOff>180975</xdr:colOff>
      <xdr:row>57</xdr:row>
      <xdr:rowOff>115570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893800" y="98242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4401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51562</xdr:rowOff>
    </xdr:from>
    <xdr:to>
      <xdr:col>69</xdr:col>
      <xdr:colOff>92075</xdr:colOff>
      <xdr:row>57</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004800" y="98242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142003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3512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39624</xdr:rowOff>
    </xdr:from>
    <xdr:to>
      <xdr:col>82</xdr:col>
      <xdr:colOff>158750</xdr:colOff>
      <xdr:row>58</xdr:row>
      <xdr:rowOff>141224</xdr:rowOff>
    </xdr:to>
    <xdr:sp macro="" textlink="">
      <xdr:nvSpPr>
        <xdr:cNvPr id="260" name="楕円 259">
          <a:extLst>
            <a:ext uri="{FF2B5EF4-FFF2-40B4-BE49-F238E27FC236}">
              <a16:creationId xmlns:a16="http://schemas.microsoft.com/office/drawing/2014/main" id="{00000000-0008-0000-0400-000004010000}"/>
            </a:ext>
          </a:extLst>
        </xdr:cNvPr>
        <xdr:cNvSpPr/>
      </xdr:nvSpPr>
      <xdr:spPr>
        <a:xfrm>
          <a:off x="16459200" y="998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11701</xdr:rowOff>
    </xdr:from>
    <xdr:ext cx="762000" cy="259045"/>
    <xdr:sp macro="" textlink="">
      <xdr:nvSpPr>
        <xdr:cNvPr id="261" name="その他該当値テキスト">
          <a:extLst>
            <a:ext uri="{FF2B5EF4-FFF2-40B4-BE49-F238E27FC236}">
              <a16:creationId xmlns:a16="http://schemas.microsoft.com/office/drawing/2014/main" id="{00000000-0008-0000-0400-000005010000}"/>
            </a:ext>
          </a:extLst>
        </xdr:cNvPr>
        <xdr:cNvSpPr txBox="1"/>
      </xdr:nvSpPr>
      <xdr:spPr>
        <a:xfrm>
          <a:off x="16598900" y="995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83058</xdr:rowOff>
    </xdr:from>
    <xdr:to>
      <xdr:col>78</xdr:col>
      <xdr:colOff>120650</xdr:colOff>
      <xdr:row>58</xdr:row>
      <xdr:rowOff>13208</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5621000" y="985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169435</xdr:rowOff>
    </xdr:from>
    <xdr:ext cx="7366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290800" y="9942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64770</xdr:rowOff>
    </xdr:from>
    <xdr:to>
      <xdr:col>74</xdr:col>
      <xdr:colOff>31750</xdr:colOff>
      <xdr:row>57</xdr:row>
      <xdr:rowOff>166370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4732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5097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762</xdr:rowOff>
    </xdr:from>
    <xdr:to>
      <xdr:col>69</xdr:col>
      <xdr:colOff>142875</xdr:colOff>
      <xdr:row>57</xdr:row>
      <xdr:rowOff>102362</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3843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112539</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類似団体平均と比較すると低い傾向であるが、全国及び福島県平均と比べると高い傾向にあり、今後も引き続き事業費補助の検証及び精査等による補助金の適正化に努めていく</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a:extLst>
            <a:ext uri="{FF2B5EF4-FFF2-40B4-BE49-F238E27FC236}">
              <a16:creationId xmlns:a16="http://schemas.microsoft.com/office/drawing/2014/main" id="{00000000-0008-0000-0400-00001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a:extLst>
            <a:ext uri="{FF2B5EF4-FFF2-40B4-BE49-F238E27FC236}">
              <a16:creationId xmlns:a16="http://schemas.microsoft.com/office/drawing/2014/main" id="{00000000-0008-0000-0400-000027010000}"/>
            </a:ext>
          </a:extLst>
        </xdr:cNvPr>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a:extLst>
            <a:ext uri="{FF2B5EF4-FFF2-40B4-BE49-F238E27FC236}">
              <a16:creationId xmlns:a16="http://schemas.microsoft.com/office/drawing/2014/main" id="{00000000-0008-0000-0400-000029010000}"/>
            </a:ext>
          </a:extLst>
        </xdr:cNvPr>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5842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5671800" y="6349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300" name="補助費等平均値テキスト">
          <a:extLst>
            <a:ext uri="{FF2B5EF4-FFF2-40B4-BE49-F238E27FC236}">
              <a16:creationId xmlns:a16="http://schemas.microsoft.com/office/drawing/2014/main" id="{00000000-0008-0000-0400-00002C010000}"/>
            </a:ext>
          </a:extLst>
        </xdr:cNvPr>
        <xdr:cNvSpPr txBox="1"/>
      </xdr:nvSpPr>
      <xdr:spPr>
        <a:xfrm>
          <a:off x="16598900" y="644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a:extLst>
            <a:ext uri="{FF2B5EF4-FFF2-40B4-BE49-F238E27FC236}">
              <a16:creationId xmlns:a16="http://schemas.microsoft.com/office/drawing/2014/main" id="{00000000-0008-0000-0400-00002D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154432</xdr:rowOff>
    </xdr:from>
    <xdr:to>
      <xdr:col>78</xdr:col>
      <xdr:colOff>69850</xdr:colOff>
      <xdr:row>37</xdr:row>
      <xdr:rowOff>5842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4782800" y="632663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160291</xdr:rowOff>
    </xdr:from>
    <xdr:ext cx="7366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5290800" y="6503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36</xdr:row>
      <xdr:rowOff>154432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3893800" y="628548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36</xdr:row>
      <xdr:rowOff>163576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004800" y="62854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64279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3512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73423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2623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18" name="楕円 317">
          <a:extLst>
            <a:ext uri="{FF2B5EF4-FFF2-40B4-BE49-F238E27FC236}">
              <a16:creationId xmlns:a16="http://schemas.microsoft.com/office/drawing/2014/main" id="{00000000-0008-0000-0400-00003E010000}"/>
            </a:ext>
          </a:extLst>
        </xdr:cNvPr>
        <xdr:cNvSpPr/>
      </xdr:nvSpPr>
      <xdr:spPr>
        <a:xfrm>
          <a:off x="164592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143019</xdr:rowOff>
    </xdr:from>
    <xdr:ext cx="762000" cy="259045"/>
    <xdr:sp macro="" textlink="">
      <xdr:nvSpPr>
        <xdr:cNvPr id="319" name="補助費等該当値テキスト">
          <a:extLst>
            <a:ext uri="{FF2B5EF4-FFF2-40B4-BE49-F238E27FC236}">
              <a16:creationId xmlns:a16="http://schemas.microsoft.com/office/drawing/2014/main" id="{00000000-0008-0000-0400-00003F010000}"/>
            </a:ext>
          </a:extLst>
        </xdr:cNvPr>
        <xdr:cNvSpPr txBox="1"/>
      </xdr:nvSpPr>
      <xdr:spPr>
        <a:xfrm>
          <a:off x="16598900" y="614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66819</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103632</xdr:rowOff>
    </xdr:from>
    <xdr:to>
      <xdr:col>74</xdr:col>
      <xdr:colOff>31750</xdr:colOff>
      <xdr:row>37</xdr:row>
      <xdr:rowOff>33782</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4732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43959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401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62484</xdr:rowOff>
    </xdr:from>
    <xdr:to>
      <xdr:col>69</xdr:col>
      <xdr:colOff>142875</xdr:colOff>
      <xdr:row>36</xdr:row>
      <xdr:rowOff>164084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3843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2954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　近年大規模整備及び改修事業が集中したことで、地方債の元利償還金が増加し、公債費にかかる経常収支比率は、全国及び福島県、類似団体平均を上回っている。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本町の財政構造上、自主財源が限られており大規模事業の実施には地方債発行に依存するため、高くなる傾向にある。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公債費のピークは令和</a:t>
          </a:r>
          <a:r>
            <a:rPr kumimoji="1" lang="en-US" altLang="ja-JP" sz="900">
              <a:solidFill>
                <a:sysClr val="windowText" lastClr="000000"/>
              </a:solidFill>
              <a:effectLst/>
              <a:latin typeface="+mn-lt"/>
              <a:ea typeface="+mn-ea"/>
              <a:cs typeface="+mn-cs"/>
            </a:rPr>
            <a:t>4</a:t>
          </a:r>
          <a:r>
            <a:rPr kumimoji="1" lang="ja-JP" altLang="ja-JP" sz="900">
              <a:solidFill>
                <a:sysClr val="windowText" lastClr="000000"/>
              </a:solidFill>
              <a:effectLst/>
              <a:latin typeface="+mn-lt"/>
              <a:ea typeface="+mn-ea"/>
              <a:cs typeface="+mn-cs"/>
            </a:rPr>
            <a:t>年度になるが、令和</a:t>
          </a:r>
          <a:r>
            <a:rPr kumimoji="1" lang="en-US" altLang="ja-JP" sz="900">
              <a:solidFill>
                <a:sysClr val="windowText" lastClr="000000"/>
              </a:solidFill>
              <a:effectLst/>
              <a:latin typeface="+mn-lt"/>
              <a:ea typeface="+mn-ea"/>
              <a:cs typeface="+mn-cs"/>
            </a:rPr>
            <a:t>7</a:t>
          </a:r>
          <a:r>
            <a:rPr kumimoji="1" lang="ja-JP" altLang="ja-JP" sz="900">
              <a:solidFill>
                <a:sysClr val="windowText" lastClr="000000"/>
              </a:solidFill>
              <a:effectLst/>
              <a:latin typeface="+mn-lt"/>
              <a:ea typeface="+mn-ea"/>
              <a:cs typeface="+mn-cs"/>
            </a:rPr>
            <a:t>年度までは毎年やや減少するものの高止まりの状況が続く見込みであり、財政負担は非常に重いものとなることから、地方債発行の抑制に努め、事業計画の延伸等、中長期的な視点に立った財政運営の平準化を目指していく。</a:t>
          </a:r>
          <a:endParaRPr lang="ja-JP" altLang="ja-JP" sz="9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a:extLst>
            <a:ext uri="{FF2B5EF4-FFF2-40B4-BE49-F238E27FC236}">
              <a16:creationId xmlns:a16="http://schemas.microsoft.com/office/drawing/2014/main" id="{00000000-0008-0000-0400-000054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a:extLst>
            <a:ext uri="{FF2B5EF4-FFF2-40B4-BE49-F238E27FC236}">
              <a16:creationId xmlns:a16="http://schemas.microsoft.com/office/drawing/2014/main" id="{00000000-0008-0000-0400-00006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a:extLst>
            <a:ext uri="{FF2B5EF4-FFF2-40B4-BE49-F238E27FC236}">
              <a16:creationId xmlns:a16="http://schemas.microsoft.com/office/drawing/2014/main" id="{00000000-0008-0000-0400-000063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a:extLst>
            <a:ext uri="{FF2B5EF4-FFF2-40B4-BE49-F238E27FC236}">
              <a16:creationId xmlns:a16="http://schemas.microsoft.com/office/drawing/2014/main" id="{00000000-0008-0000-0400-000065010000}"/>
            </a:ext>
          </a:extLst>
        </xdr:cNvPr>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88900</xdr:rowOff>
    </xdr:from>
    <xdr:to>
      <xdr:col>24</xdr:col>
      <xdr:colOff>25400</xdr:colOff>
      <xdr:row>77</xdr:row>
      <xdr:rowOff>115570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3987800" y="132905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31767</xdr:rowOff>
    </xdr:from>
    <xdr:ext cx="762000" cy="259045"/>
    <xdr:sp macro="" textlink="">
      <xdr:nvSpPr>
        <xdr:cNvPr id="360" name="公債費平均値テキスト">
          <a:extLst>
            <a:ext uri="{FF2B5EF4-FFF2-40B4-BE49-F238E27FC236}">
              <a16:creationId xmlns:a16="http://schemas.microsoft.com/office/drawing/2014/main" id="{00000000-0008-0000-0400-000068010000}"/>
            </a:ext>
          </a:extLst>
        </xdr:cNvPr>
        <xdr:cNvSpPr txBox="1"/>
      </xdr:nvSpPr>
      <xdr:spPr>
        <a:xfrm>
          <a:off x="4914900" y="12890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a:extLst>
            <a:ext uri="{FF2B5EF4-FFF2-40B4-BE49-F238E27FC236}">
              <a16:creationId xmlns:a16="http://schemas.microsoft.com/office/drawing/2014/main" id="{00000000-0008-0000-0400-000069010000}"/>
            </a:ext>
          </a:extLst>
        </xdr:cNvPr>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115570</xdr:rowOff>
    </xdr:from>
    <xdr:to>
      <xdr:col>19</xdr:col>
      <xdr:colOff>187325</xdr:colOff>
      <xdr:row>77</xdr:row>
      <xdr:rowOff>153670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098800" y="13317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138447</xdr:rowOff>
    </xdr:from>
    <xdr:ext cx="7366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3606800" y="12825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153670</xdr:rowOff>
    </xdr:from>
    <xdr:to>
      <xdr:col>15</xdr:col>
      <xdr:colOff>98425</xdr:colOff>
      <xdr:row>77</xdr:row>
      <xdr:rowOff>153670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2209800" y="13355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153687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717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153670</xdr:rowOff>
    </xdr:from>
    <xdr:to>
      <xdr:col>11</xdr:col>
      <xdr:colOff>9525</xdr:colOff>
      <xdr:row>77</xdr:row>
      <xdr:rowOff>153670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1320800" y="13355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115587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1828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153687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939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38100</xdr:rowOff>
    </xdr:from>
    <xdr:to>
      <xdr:col>24</xdr:col>
      <xdr:colOff>76200</xdr:colOff>
      <xdr:row>77</xdr:row>
      <xdr:rowOff>139700</xdr:rowOff>
    </xdr:to>
    <xdr:sp macro="" textlink="">
      <xdr:nvSpPr>
        <xdr:cNvPr id="378" name="楕円 377">
          <a:extLst>
            <a:ext uri="{FF2B5EF4-FFF2-40B4-BE49-F238E27FC236}">
              <a16:creationId xmlns:a16="http://schemas.microsoft.com/office/drawing/2014/main" id="{00000000-0008-0000-0400-00007A010000}"/>
            </a:ext>
          </a:extLst>
        </xdr:cNvPr>
        <xdr:cNvSpPr/>
      </xdr:nvSpPr>
      <xdr:spPr>
        <a:xfrm>
          <a:off x="47752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10177</xdr:rowOff>
    </xdr:from>
    <xdr:ext cx="762000" cy="259045"/>
    <xdr:sp macro="" textlink="">
      <xdr:nvSpPr>
        <xdr:cNvPr id="379" name="公債費該当値テキスト">
          <a:extLst>
            <a:ext uri="{FF2B5EF4-FFF2-40B4-BE49-F238E27FC236}">
              <a16:creationId xmlns:a16="http://schemas.microsoft.com/office/drawing/2014/main" id="{00000000-0008-0000-0400-00007B010000}"/>
            </a:ext>
          </a:extLst>
        </xdr:cNvPr>
        <xdr:cNvSpPr txBox="1"/>
      </xdr:nvSpPr>
      <xdr:spPr>
        <a:xfrm>
          <a:off x="49149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64770</xdr:rowOff>
    </xdr:from>
    <xdr:to>
      <xdr:col>20</xdr:col>
      <xdr:colOff>38100</xdr:colOff>
      <xdr:row>77</xdr:row>
      <xdr:rowOff>166370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3937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151147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102870</xdr:rowOff>
    </xdr:from>
    <xdr:to>
      <xdr:col>15</xdr:col>
      <xdr:colOff>149225</xdr:colOff>
      <xdr:row>78</xdr:row>
      <xdr:rowOff>33020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048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17797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102870</xdr:rowOff>
    </xdr:from>
    <xdr:to>
      <xdr:col>11</xdr:col>
      <xdr:colOff>60325</xdr:colOff>
      <xdr:row>78</xdr:row>
      <xdr:rowOff>33020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2159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17797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102870</xdr:rowOff>
    </xdr:from>
    <xdr:to>
      <xdr:col>6</xdr:col>
      <xdr:colOff>171450</xdr:colOff>
      <xdr:row>78</xdr:row>
      <xdr:rowOff>33020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1270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17797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ysClr val="windowText" lastClr="000000"/>
              </a:solidFill>
              <a:effectLst/>
              <a:latin typeface="+mn-lt"/>
              <a:ea typeface="+mn-ea"/>
              <a:cs typeface="+mn-cs"/>
            </a:rPr>
            <a:t>　令和</a:t>
          </a:r>
          <a:r>
            <a:rPr kumimoji="1" lang="en-US" altLang="ja-JP" sz="1100" baseline="0">
              <a:solidFill>
                <a:sysClr val="windowText" lastClr="000000"/>
              </a:solidFill>
              <a:effectLst/>
              <a:latin typeface="+mn-lt"/>
              <a:ea typeface="+mn-ea"/>
              <a:cs typeface="+mn-cs"/>
            </a:rPr>
            <a:t>6</a:t>
          </a:r>
          <a:r>
            <a:rPr kumimoji="1" lang="ja-JP" altLang="ja-JP" sz="1100" baseline="0">
              <a:solidFill>
                <a:sysClr val="windowText" lastClr="000000"/>
              </a:solidFill>
              <a:effectLst/>
              <a:latin typeface="+mn-lt"/>
              <a:ea typeface="+mn-ea"/>
              <a:cs typeface="+mn-cs"/>
            </a:rPr>
            <a:t>年度は</a:t>
          </a:r>
          <a:r>
            <a:rPr kumimoji="1" lang="ja-JP" altLang="ja-JP" sz="1100">
              <a:solidFill>
                <a:sysClr val="windowText" lastClr="000000"/>
              </a:solidFill>
              <a:effectLst/>
              <a:latin typeface="+mn-lt"/>
              <a:ea typeface="+mn-ea"/>
              <a:cs typeface="+mn-cs"/>
            </a:rPr>
            <a:t>全国及び福島県、類似団体平均を</a:t>
          </a:r>
          <a:r>
            <a:rPr kumimoji="1" lang="ja-JP" altLang="ja-JP" sz="1100" baseline="0">
              <a:solidFill>
                <a:sysClr val="windowText" lastClr="000000"/>
              </a:solidFill>
              <a:effectLst/>
              <a:latin typeface="+mn-lt"/>
              <a:ea typeface="+mn-ea"/>
              <a:cs typeface="+mn-cs"/>
            </a:rPr>
            <a:t>下回っているが、それは</a:t>
          </a:r>
          <a:r>
            <a:rPr kumimoji="1" lang="ja-JP" altLang="ja-JP" sz="1100">
              <a:solidFill>
                <a:sysClr val="windowText" lastClr="000000"/>
              </a:solidFill>
              <a:effectLst/>
              <a:latin typeface="+mn-lt"/>
              <a:ea typeface="+mn-ea"/>
              <a:cs typeface="+mn-cs"/>
            </a:rPr>
            <a:t>公債費に係る負担が大きいためである。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「公債費」で説明の通り、高止まりの状況は続くものの令和</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年度以降は公債費のピークを経過することや、今後の地方債の発行抑制に努めるなどの努力により、数値は変動する見込みである。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今後も事業の評価・検証を進め、コスト意識を持ち、無駄を省く工夫をするなど、経費の節減に努め、更なる財政健全化を図っていく。</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a:extLst>
            <a:ext uri="{FF2B5EF4-FFF2-40B4-BE49-F238E27FC236}">
              <a16:creationId xmlns:a16="http://schemas.microsoft.com/office/drawing/2014/main" id="{00000000-0008-0000-0400-00009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a:extLst>
            <a:ext uri="{FF2B5EF4-FFF2-40B4-BE49-F238E27FC236}">
              <a16:creationId xmlns:a16="http://schemas.microsoft.com/office/drawing/2014/main" id="{00000000-0008-0000-0400-00009E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a:extLst>
            <a:ext uri="{FF2B5EF4-FFF2-40B4-BE49-F238E27FC236}">
              <a16:creationId xmlns:a16="http://schemas.microsoft.com/office/drawing/2014/main" id="{00000000-0008-0000-0400-0000A0010000}"/>
            </a:ext>
          </a:extLst>
        </xdr:cNvPr>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110998</xdr:rowOff>
    </xdr:from>
    <xdr:to>
      <xdr:col>82</xdr:col>
      <xdr:colOff>107950</xdr:colOff>
      <xdr:row>74</xdr:row>
      <xdr:rowOff>117856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5671800" y="12798298"/>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107713</xdr:rowOff>
    </xdr:from>
    <xdr:ext cx="762000" cy="259045"/>
    <xdr:sp macro="" textlink="">
      <xdr:nvSpPr>
        <xdr:cNvPr id="419" name="公債費以外平均値テキスト">
          <a:extLst>
            <a:ext uri="{FF2B5EF4-FFF2-40B4-BE49-F238E27FC236}">
              <a16:creationId xmlns:a16="http://schemas.microsoft.com/office/drawing/2014/main" id="{00000000-0008-0000-0400-0000A3010000}"/>
            </a:ext>
          </a:extLst>
        </xdr:cNvPr>
        <xdr:cNvSpPr txBox="1"/>
      </xdr:nvSpPr>
      <xdr:spPr>
        <a:xfrm>
          <a:off x="16598900" y="12795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a:extLst>
            <a:ext uri="{FF2B5EF4-FFF2-40B4-BE49-F238E27FC236}">
              <a16:creationId xmlns:a16="http://schemas.microsoft.com/office/drawing/2014/main" id="{00000000-0008-0000-0400-0000A4010000}"/>
            </a:ext>
          </a:extLst>
        </xdr:cNvPr>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51562</xdr:rowOff>
    </xdr:from>
    <xdr:to>
      <xdr:col>78</xdr:col>
      <xdr:colOff>69850</xdr:colOff>
      <xdr:row>74</xdr:row>
      <xdr:rowOff>110998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4782800" y="1273886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27703</xdr:rowOff>
    </xdr:from>
    <xdr:ext cx="7366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5290800" y="12886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26416</xdr:rowOff>
    </xdr:from>
    <xdr:to>
      <xdr:col>73</xdr:col>
      <xdr:colOff>180975</xdr:colOff>
      <xdr:row>74</xdr:row>
      <xdr:rowOff>51562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3893800" y="1271371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162577</xdr:rowOff>
    </xdr:from>
    <xdr:ext cx="762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4401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26416</xdr:rowOff>
    </xdr:from>
    <xdr:to>
      <xdr:col>69</xdr:col>
      <xdr:colOff>92075</xdr:colOff>
      <xdr:row>74</xdr:row>
      <xdr:rowOff>44704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004800" y="1271371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103141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3512800" y="12790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18559</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2623800" y="1287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67056</xdr:rowOff>
    </xdr:from>
    <xdr:to>
      <xdr:col>82</xdr:col>
      <xdr:colOff>158750</xdr:colOff>
      <xdr:row>74</xdr:row>
      <xdr:rowOff>168656</xdr:rowOff>
    </xdr:to>
    <xdr:sp macro="" textlink="">
      <xdr:nvSpPr>
        <xdr:cNvPr id="437" name="楕円 436">
          <a:extLst>
            <a:ext uri="{FF2B5EF4-FFF2-40B4-BE49-F238E27FC236}">
              <a16:creationId xmlns:a16="http://schemas.microsoft.com/office/drawing/2014/main" id="{00000000-0008-0000-0400-0000B5010000}"/>
            </a:ext>
          </a:extLst>
        </xdr:cNvPr>
        <xdr:cNvSpPr/>
      </xdr:nvSpPr>
      <xdr:spPr>
        <a:xfrm>
          <a:off x="16459200" y="127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83583</xdr:rowOff>
    </xdr:from>
    <xdr:ext cx="762000" cy="259045"/>
    <xdr:sp macro="" textlink="">
      <xdr:nvSpPr>
        <xdr:cNvPr id="438" name="公債費以外該当値テキスト">
          <a:extLst>
            <a:ext uri="{FF2B5EF4-FFF2-40B4-BE49-F238E27FC236}">
              <a16:creationId xmlns:a16="http://schemas.microsoft.com/office/drawing/2014/main" id="{00000000-0008-0000-0400-0000B6010000}"/>
            </a:ext>
          </a:extLst>
        </xdr:cNvPr>
        <xdr:cNvSpPr txBox="1"/>
      </xdr:nvSpPr>
      <xdr:spPr>
        <a:xfrm>
          <a:off x="16598900" y="1259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60198</xdr:rowOff>
    </xdr:from>
    <xdr:to>
      <xdr:col>78</xdr:col>
      <xdr:colOff>120650</xdr:colOff>
      <xdr:row>74</xdr:row>
      <xdr:rowOff>161798</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5621000" y="1274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525</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5163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762</xdr:rowOff>
    </xdr:from>
    <xdr:to>
      <xdr:col>74</xdr:col>
      <xdr:colOff>31750</xdr:colOff>
      <xdr:row>74</xdr:row>
      <xdr:rowOff>102362</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4732000" y="126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112539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45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147066</xdr:rowOff>
    </xdr:from>
    <xdr:to>
      <xdr:col>69</xdr:col>
      <xdr:colOff>142875</xdr:colOff>
      <xdr:row>74</xdr:row>
      <xdr:rowOff>77216</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3843000" y="1266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87393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243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165354</xdr:rowOff>
    </xdr:from>
    <xdr:to>
      <xdr:col>65</xdr:col>
      <xdr:colOff>53975</xdr:colOff>
      <xdr:row>74</xdr:row>
      <xdr:rowOff>95504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29540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105681</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24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118664</xdr:rowOff>
    </xdr:from>
    <xdr:to>
      <xdr:col>29</xdr:col>
      <xdr:colOff>127000</xdr:colOff>
      <xdr:row>14</xdr:row>
      <xdr:rowOff>101244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395139"/>
          <a:ext cx="647700" cy="154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126557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17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101244</xdr:rowOff>
    </xdr:from>
    <xdr:to>
      <xdr:col>26</xdr:col>
      <xdr:colOff>50800</xdr:colOff>
      <xdr:row>14</xdr:row>
      <xdr:rowOff>170259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49169"/>
          <a:ext cx="698500" cy="69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163392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25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170259</xdr:rowOff>
    </xdr:from>
    <xdr:to>
      <xdr:col>22</xdr:col>
      <xdr:colOff>114300</xdr:colOff>
      <xdr:row>15</xdr:row>
      <xdr:rowOff>80160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18184"/>
          <a:ext cx="698500" cy="81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33936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67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80160</xdr:rowOff>
    </xdr:from>
    <xdr:to>
      <xdr:col>18</xdr:col>
      <xdr:colOff>177800</xdr:colOff>
      <xdr:row>16</xdr:row>
      <xdr:rowOff>7343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99535"/>
          <a:ext cx="698500" cy="98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78917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1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110266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67864</xdr:rowOff>
    </xdr:from>
    <xdr:to>
      <xdr:col>29</xdr:col>
      <xdr:colOff>177800</xdr:colOff>
      <xdr:row>13</xdr:row>
      <xdr:rowOff>169464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344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84391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18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50444</xdr:rowOff>
    </xdr:from>
    <xdr:to>
      <xdr:col>26</xdr:col>
      <xdr:colOff>101600</xdr:colOff>
      <xdr:row>14</xdr:row>
      <xdr:rowOff>152044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4983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162221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267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119459</xdr:rowOff>
    </xdr:from>
    <xdr:to>
      <xdr:col>22</xdr:col>
      <xdr:colOff>165100</xdr:colOff>
      <xdr:row>15</xdr:row>
      <xdr:rowOff>49609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67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59786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36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29360</xdr:rowOff>
    </xdr:from>
    <xdr:to>
      <xdr:col>19</xdr:col>
      <xdr:colOff>38100</xdr:colOff>
      <xdr:row>15</xdr:row>
      <xdr:rowOff>130960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48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141137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1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127993</xdr:rowOff>
    </xdr:from>
    <xdr:to>
      <xdr:col>15</xdr:col>
      <xdr:colOff>101600</xdr:colOff>
      <xdr:row>16</xdr:row>
      <xdr:rowOff>58143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47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68320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16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52408</xdr:rowOff>
    </xdr:from>
    <xdr:to>
      <xdr:col>29</xdr:col>
      <xdr:colOff>127000</xdr:colOff>
      <xdr:row>35</xdr:row>
      <xdr:rowOff>95560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662758"/>
          <a:ext cx="647700" cy="431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196059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06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52408</xdr:rowOff>
    </xdr:from>
    <xdr:to>
      <xdr:col>26</xdr:col>
      <xdr:colOff>50800</xdr:colOff>
      <xdr:row>35</xdr:row>
      <xdr:rowOff>59083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662758"/>
          <a:ext cx="698500" cy="6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319115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29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59083</xdr:rowOff>
    </xdr:from>
    <xdr:to>
      <xdr:col>22</xdr:col>
      <xdr:colOff>114300</xdr:colOff>
      <xdr:row>35</xdr:row>
      <xdr:rowOff>68059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669433"/>
          <a:ext cx="698500" cy="8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320402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30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68059</xdr:rowOff>
    </xdr:from>
    <xdr:to>
      <xdr:col>18</xdr:col>
      <xdr:colOff>177800</xdr:colOff>
      <xdr:row>35</xdr:row>
      <xdr:rowOff>104704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678409"/>
          <a:ext cx="698500" cy="366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6801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6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25813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44760</xdr:rowOff>
    </xdr:from>
    <xdr:to>
      <xdr:col>29</xdr:col>
      <xdr:colOff>177800</xdr:colOff>
      <xdr:row>35</xdr:row>
      <xdr:rowOff>146360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655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232737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00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1608</xdr:rowOff>
    </xdr:from>
    <xdr:to>
      <xdr:col>26</xdr:col>
      <xdr:colOff>101600</xdr:colOff>
      <xdr:row>35</xdr:row>
      <xdr:rowOff>103208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119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113385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380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8283</xdr:rowOff>
    </xdr:from>
    <xdr:to>
      <xdr:col>22</xdr:col>
      <xdr:colOff>165100</xdr:colOff>
      <xdr:row>35</xdr:row>
      <xdr:rowOff>109883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618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120060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387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17259</xdr:rowOff>
    </xdr:from>
    <xdr:to>
      <xdr:col>19</xdr:col>
      <xdr:colOff>38100</xdr:colOff>
      <xdr:row>35</xdr:row>
      <xdr:rowOff>118859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27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129036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39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53904</xdr:rowOff>
    </xdr:from>
    <xdr:to>
      <xdr:col>15</xdr:col>
      <xdr:colOff>101600</xdr:colOff>
      <xdr:row>35</xdr:row>
      <xdr:rowOff>155504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642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165681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3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5,408
5,368
298.18
7,639,155
7,323,657
278,694
3,878,996
6,194,491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65.4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136286</xdr:rowOff>
    </xdr:from>
    <xdr:to>
      <xdr:col>24</xdr:col>
      <xdr:colOff>63500</xdr:colOff>
      <xdr:row>35</xdr:row>
      <xdr:rowOff>36975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65586"/>
          <a:ext cx="838200" cy="72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71716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43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36975</xdr:rowOff>
    </xdr:from>
    <xdr:to>
      <xdr:col>19</xdr:col>
      <xdr:colOff>177800</xdr:colOff>
      <xdr:row>35</xdr:row>
      <xdr:rowOff>72629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37725"/>
          <a:ext cx="889000" cy="3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101297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44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72629</xdr:rowOff>
    </xdr:from>
    <xdr:to>
      <xdr:col>15</xdr:col>
      <xdr:colOff>50800</xdr:colOff>
      <xdr:row>35</xdr:row>
      <xdr:rowOff>131204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73379"/>
          <a:ext cx="889000" cy="5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135275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47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131204</xdr:rowOff>
    </xdr:from>
    <xdr:to>
      <xdr:col>10</xdr:col>
      <xdr:colOff>114300</xdr:colOff>
      <xdr:row>36</xdr:row>
      <xdr:rowOff>54547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31954"/>
          <a:ext cx="889000" cy="9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157258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5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17401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532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85486</xdr:rowOff>
    </xdr:from>
    <xdr:to>
      <xdr:col>24</xdr:col>
      <xdr:colOff>114300</xdr:colOff>
      <xdr:row>35</xdr:row>
      <xdr:rowOff>15636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1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108363</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766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157625</xdr:rowOff>
    </xdr:from>
    <xdr:to>
      <xdr:col>20</xdr:col>
      <xdr:colOff>38100</xdr:colOff>
      <xdr:row>35</xdr:row>
      <xdr:rowOff>87775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8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104302</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762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21829</xdr:rowOff>
    </xdr:from>
    <xdr:to>
      <xdr:col>15</xdr:col>
      <xdr:colOff>101600</xdr:colOff>
      <xdr:row>35</xdr:row>
      <xdr:rowOff>123429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139956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797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80404</xdr:rowOff>
    </xdr:from>
    <xdr:to>
      <xdr:col>10</xdr:col>
      <xdr:colOff>165100</xdr:colOff>
      <xdr:row>36</xdr:row>
      <xdr:rowOff>10554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8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27081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856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3747</xdr:rowOff>
    </xdr:from>
    <xdr:to>
      <xdr:col>6</xdr:col>
      <xdr:colOff>38100</xdr:colOff>
      <xdr:row>36</xdr:row>
      <xdr:rowOff>105347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7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121874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95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42388</xdr:rowOff>
    </xdr:from>
    <xdr:to>
      <xdr:col>24</xdr:col>
      <xdr:colOff>63500</xdr:colOff>
      <xdr:row>58</xdr:row>
      <xdr:rowOff>57486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986488"/>
          <a:ext cx="838200" cy="15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19807</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63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57486</xdr:rowOff>
    </xdr:from>
    <xdr:to>
      <xdr:col>19</xdr:col>
      <xdr:colOff>177800</xdr:colOff>
      <xdr:row>58</xdr:row>
      <xdr:rowOff>64101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01586"/>
          <a:ext cx="889000" cy="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143859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087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64101</xdr:rowOff>
    </xdr:from>
    <xdr:to>
      <xdr:col>15</xdr:col>
      <xdr:colOff>50800</xdr:colOff>
      <xdr:row>58</xdr:row>
      <xdr:rowOff>70858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08201"/>
          <a:ext cx="889000" cy="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148107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09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70858</xdr:rowOff>
    </xdr:from>
    <xdr:to>
      <xdr:col>10</xdr:col>
      <xdr:colOff>114300</xdr:colOff>
      <xdr:row>58</xdr:row>
      <xdr:rowOff>83410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14958"/>
          <a:ext cx="889000" cy="1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158528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101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163038</xdr:rowOff>
    </xdr:from>
    <xdr:to>
      <xdr:col>24</xdr:col>
      <xdr:colOff>114300</xdr:colOff>
      <xdr:row>58</xdr:row>
      <xdr:rowOff>93188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3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14465</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87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6686</xdr:rowOff>
    </xdr:from>
    <xdr:to>
      <xdr:col>20</xdr:col>
      <xdr:colOff>38100</xdr:colOff>
      <xdr:row>58</xdr:row>
      <xdr:rowOff>108286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124813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26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13301</xdr:rowOff>
    </xdr:from>
    <xdr:to>
      <xdr:col>15</xdr:col>
      <xdr:colOff>101600</xdr:colOff>
      <xdr:row>58</xdr:row>
      <xdr:rowOff>114901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5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131428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3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20058</xdr:rowOff>
    </xdr:from>
    <xdr:to>
      <xdr:col>10</xdr:col>
      <xdr:colOff>165100</xdr:colOff>
      <xdr:row>58</xdr:row>
      <xdr:rowOff>121658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6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138185</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39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32610</xdr:rowOff>
    </xdr:from>
    <xdr:to>
      <xdr:col>6</xdr:col>
      <xdr:colOff>38100</xdr:colOff>
      <xdr:row>58</xdr:row>
      <xdr:rowOff>134210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7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150737</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5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135775</xdr:rowOff>
    </xdr:from>
    <xdr:to>
      <xdr:col>24</xdr:col>
      <xdr:colOff>63500</xdr:colOff>
      <xdr:row>76</xdr:row>
      <xdr:rowOff>64097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2651625"/>
          <a:ext cx="838200" cy="4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43133</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44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71196</xdr:rowOff>
    </xdr:from>
    <xdr:to>
      <xdr:col>19</xdr:col>
      <xdr:colOff>177800</xdr:colOff>
      <xdr:row>76</xdr:row>
      <xdr:rowOff>64097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2929946"/>
          <a:ext cx="889000" cy="164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48429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42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71196</xdr:rowOff>
    </xdr:from>
    <xdr:to>
      <xdr:col>15</xdr:col>
      <xdr:colOff>50800</xdr:colOff>
      <xdr:row>75</xdr:row>
      <xdr:rowOff>102235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2929946"/>
          <a:ext cx="889000" cy="3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28591</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40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102235</xdr:rowOff>
    </xdr:from>
    <xdr:to>
      <xdr:col>10</xdr:col>
      <xdr:colOff>114300</xdr:colOff>
      <xdr:row>76</xdr:row>
      <xdr:rowOff>10249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2960985"/>
          <a:ext cx="889000" cy="7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23004</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39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69270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63111" y="1344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84975</xdr:rowOff>
    </xdr:from>
    <xdr:to>
      <xdr:col>24</xdr:col>
      <xdr:colOff>114300</xdr:colOff>
      <xdr:row>74</xdr:row>
      <xdr:rowOff>15125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60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107852</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45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13297</xdr:rowOff>
    </xdr:from>
    <xdr:to>
      <xdr:col>20</xdr:col>
      <xdr:colOff>38100</xdr:colOff>
      <xdr:row>76</xdr:row>
      <xdr:rowOff>114897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043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131424</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2818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20396</xdr:rowOff>
    </xdr:from>
    <xdr:to>
      <xdr:col>15</xdr:col>
      <xdr:colOff>101600</xdr:colOff>
      <xdr:row>75</xdr:row>
      <xdr:rowOff>121996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87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138523</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265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51435</xdr:rowOff>
    </xdr:from>
    <xdr:to>
      <xdr:col>10</xdr:col>
      <xdr:colOff>165100</xdr:colOff>
      <xdr:row>75</xdr:row>
      <xdr:rowOff>153036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9101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73</xdr:row>
      <xdr:rowOff>169562</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268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130899</xdr:rowOff>
    </xdr:from>
    <xdr:to>
      <xdr:col>6</xdr:col>
      <xdr:colOff>38100</xdr:colOff>
      <xdr:row>76</xdr:row>
      <xdr:rowOff>61049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98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77576</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2764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167980</xdr:rowOff>
    </xdr:from>
    <xdr:to>
      <xdr:col>24</xdr:col>
      <xdr:colOff>63500</xdr:colOff>
      <xdr:row>96</xdr:row>
      <xdr:rowOff>3248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455730"/>
          <a:ext cx="838200" cy="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137355</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425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167980</xdr:rowOff>
    </xdr:from>
    <xdr:to>
      <xdr:col>19</xdr:col>
      <xdr:colOff>177800</xdr:colOff>
      <xdr:row>96</xdr:row>
      <xdr:rowOff>79132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455730"/>
          <a:ext cx="889000" cy="82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138552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5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104299</xdr:rowOff>
    </xdr:from>
    <xdr:to>
      <xdr:col>15</xdr:col>
      <xdr:colOff>50800</xdr:colOff>
      <xdr:row>96</xdr:row>
      <xdr:rowOff>79132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392049"/>
          <a:ext cx="889000" cy="14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26582</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65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104299</xdr:rowOff>
    </xdr:from>
    <xdr:to>
      <xdr:col>10</xdr:col>
      <xdr:colOff>114300</xdr:colOff>
      <xdr:row>97</xdr:row>
      <xdr:rowOff>46093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392049"/>
          <a:ext cx="889000" cy="28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83123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5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135700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123898</xdr:rowOff>
    </xdr:from>
    <xdr:to>
      <xdr:col>24</xdr:col>
      <xdr:colOff>114300</xdr:colOff>
      <xdr:row>96</xdr:row>
      <xdr:rowOff>54048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146775</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26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117180</xdr:rowOff>
    </xdr:from>
    <xdr:to>
      <xdr:col>20</xdr:col>
      <xdr:colOff>38100</xdr:colOff>
      <xdr:row>96</xdr:row>
      <xdr:rowOff>47330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40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63857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18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28332</xdr:rowOff>
    </xdr:from>
    <xdr:to>
      <xdr:col>15</xdr:col>
      <xdr:colOff>101600</xdr:colOff>
      <xdr:row>96</xdr:row>
      <xdr:rowOff>129932</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48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146459</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26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53499</xdr:rowOff>
    </xdr:from>
    <xdr:to>
      <xdr:col>10</xdr:col>
      <xdr:colOff>165100</xdr:colOff>
      <xdr:row>95</xdr:row>
      <xdr:rowOff>155099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34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176</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116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166743</xdr:rowOff>
    </xdr:from>
    <xdr:to>
      <xdr:col>6</xdr:col>
      <xdr:colOff>38100</xdr:colOff>
      <xdr:row>97</xdr:row>
      <xdr:rowOff>96893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62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113420</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401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98937</xdr:rowOff>
    </xdr:from>
    <xdr:to>
      <xdr:col>55</xdr:col>
      <xdr:colOff>0</xdr:colOff>
      <xdr:row>34</xdr:row>
      <xdr:rowOff>138530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5928237"/>
          <a:ext cx="838200" cy="3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34252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35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138530</xdr:rowOff>
    </xdr:from>
    <xdr:to>
      <xdr:col>50</xdr:col>
      <xdr:colOff>114300</xdr:colOff>
      <xdr:row>35</xdr:row>
      <xdr:rowOff>20954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5967830"/>
          <a:ext cx="889000" cy="53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48460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220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20954</xdr:rowOff>
    </xdr:from>
    <xdr:to>
      <xdr:col>45</xdr:col>
      <xdr:colOff>177800</xdr:colOff>
      <xdr:row>35</xdr:row>
      <xdr:rowOff>105780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021704"/>
          <a:ext cx="889000" cy="8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57509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229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159222</xdr:rowOff>
    </xdr:from>
    <xdr:to>
      <xdr:col>41</xdr:col>
      <xdr:colOff>50800</xdr:colOff>
      <xdr:row>35</xdr:row>
      <xdr:rowOff>105780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645622"/>
          <a:ext cx="889000" cy="46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95037</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267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44048</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873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48137</xdr:rowOff>
    </xdr:from>
    <xdr:to>
      <xdr:col>55</xdr:col>
      <xdr:colOff>50800</xdr:colOff>
      <xdr:row>34</xdr:row>
      <xdr:rowOff>149737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587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71014</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728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87730</xdr:rowOff>
    </xdr:from>
    <xdr:to>
      <xdr:col>50</xdr:col>
      <xdr:colOff>165100</xdr:colOff>
      <xdr:row>35</xdr:row>
      <xdr:rowOff>17880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9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34407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692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141604</xdr:rowOff>
    </xdr:from>
    <xdr:to>
      <xdr:col>46</xdr:col>
      <xdr:colOff>38100</xdr:colOff>
      <xdr:row>35</xdr:row>
      <xdr:rowOff>71754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597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88281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746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54980</xdr:rowOff>
    </xdr:from>
    <xdr:to>
      <xdr:col>41</xdr:col>
      <xdr:colOff>101600</xdr:colOff>
      <xdr:row>35</xdr:row>
      <xdr:rowOff>156580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05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1657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830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108422</xdr:rowOff>
    </xdr:from>
    <xdr:to>
      <xdr:col>36</xdr:col>
      <xdr:colOff>165100</xdr:colOff>
      <xdr:row>33</xdr:row>
      <xdr:rowOff>38572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59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55099</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370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132076</xdr:rowOff>
    </xdr:from>
    <xdr:to>
      <xdr:col>55</xdr:col>
      <xdr:colOff>0</xdr:colOff>
      <xdr:row>58</xdr:row>
      <xdr:rowOff>132453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10076176"/>
          <a:ext cx="838200" cy="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94435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867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121003</xdr:rowOff>
    </xdr:from>
    <xdr:to>
      <xdr:col>50</xdr:col>
      <xdr:colOff>114300</xdr:colOff>
      <xdr:row>58</xdr:row>
      <xdr:rowOff>132076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10065103"/>
          <a:ext cx="889000" cy="11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26959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799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112466</xdr:rowOff>
    </xdr:from>
    <xdr:to>
      <xdr:col>45</xdr:col>
      <xdr:colOff>177800</xdr:colOff>
      <xdr:row>58</xdr:row>
      <xdr:rowOff>121003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056566"/>
          <a:ext cx="889000" cy="8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19273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10134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51598</xdr:rowOff>
    </xdr:from>
    <xdr:to>
      <xdr:col>41</xdr:col>
      <xdr:colOff>50800</xdr:colOff>
      <xdr:row>58</xdr:row>
      <xdr:rowOff>112466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995698"/>
          <a:ext cx="889000" cy="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7941</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1012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3074</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1011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81653</xdr:rowOff>
    </xdr:from>
    <xdr:to>
      <xdr:col>55</xdr:col>
      <xdr:colOff>50800</xdr:colOff>
      <xdr:row>59</xdr:row>
      <xdr:rowOff>11803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2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60080</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10004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81276</xdr:rowOff>
    </xdr:from>
    <xdr:to>
      <xdr:col>50</xdr:col>
      <xdr:colOff>165100</xdr:colOff>
      <xdr:row>59</xdr:row>
      <xdr:rowOff>11426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2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2553</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10118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70203</xdr:rowOff>
    </xdr:from>
    <xdr:to>
      <xdr:col>46</xdr:col>
      <xdr:colOff>38100</xdr:colOff>
      <xdr:row>59</xdr:row>
      <xdr:rowOff>353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01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16880</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9789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61666</xdr:rowOff>
    </xdr:from>
    <xdr:to>
      <xdr:col>41</xdr:col>
      <xdr:colOff>101600</xdr:colOff>
      <xdr:row>58</xdr:row>
      <xdr:rowOff>163266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0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8343</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9780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798</xdr:rowOff>
    </xdr:from>
    <xdr:to>
      <xdr:col>36</xdr:col>
      <xdr:colOff>165100</xdr:colOff>
      <xdr:row>58</xdr:row>
      <xdr:rowOff>102398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4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118925</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9720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76780</xdr:rowOff>
    </xdr:from>
    <xdr:to>
      <xdr:col>55</xdr:col>
      <xdr:colOff>0</xdr:colOff>
      <xdr:row>78</xdr:row>
      <xdr:rowOff>97811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449880"/>
          <a:ext cx="8382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30256</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23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71650</xdr:rowOff>
    </xdr:from>
    <xdr:to>
      <xdr:col>50</xdr:col>
      <xdr:colOff>114300</xdr:colOff>
      <xdr:row>78</xdr:row>
      <xdr:rowOff>76780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444750"/>
          <a:ext cx="889000" cy="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129568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1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71650</xdr:rowOff>
    </xdr:from>
    <xdr:to>
      <xdr:col>45</xdr:col>
      <xdr:colOff>177800</xdr:colOff>
      <xdr:row>78</xdr:row>
      <xdr:rowOff>83158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444750"/>
          <a:ext cx="889000" cy="1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116581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48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3484</xdr:rowOff>
    </xdr:from>
    <xdr:to>
      <xdr:col>41</xdr:col>
      <xdr:colOff>50800</xdr:colOff>
      <xdr:row>78</xdr:row>
      <xdr:rowOff>83158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376584"/>
          <a:ext cx="889000" cy="79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144329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17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99649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47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47011</xdr:rowOff>
    </xdr:from>
    <xdr:to>
      <xdr:col>55</xdr:col>
      <xdr:colOff>50800</xdr:colOff>
      <xdr:row>78</xdr:row>
      <xdr:rowOff>148611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2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157256</xdr:rowOff>
    </xdr:from>
    <xdr:ext cx="534377"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58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25980</xdr:rowOff>
    </xdr:from>
    <xdr:to>
      <xdr:col>50</xdr:col>
      <xdr:colOff>165100</xdr:colOff>
      <xdr:row>78</xdr:row>
      <xdr:rowOff>127580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9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118707</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49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20850</xdr:rowOff>
    </xdr:from>
    <xdr:to>
      <xdr:col>46</xdr:col>
      <xdr:colOff>38100</xdr:colOff>
      <xdr:row>78</xdr:row>
      <xdr:rowOff>122450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9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138977</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483111" y="1316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32358</xdr:rowOff>
    </xdr:from>
    <xdr:to>
      <xdr:col>41</xdr:col>
      <xdr:colOff>101600</xdr:colOff>
      <xdr:row>78</xdr:row>
      <xdr:rowOff>133958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0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125085</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49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124134</xdr:rowOff>
    </xdr:from>
    <xdr:to>
      <xdr:col>36</xdr:col>
      <xdr:colOff>165100</xdr:colOff>
      <xdr:row>78</xdr:row>
      <xdr:rowOff>54284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2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70811</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10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12764</xdr:rowOff>
    </xdr:from>
    <xdr:to>
      <xdr:col>55</xdr:col>
      <xdr:colOff>0</xdr:colOff>
      <xdr:row>98</xdr:row>
      <xdr:rowOff>26735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814864"/>
          <a:ext cx="838200" cy="13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153357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784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25019</xdr:rowOff>
    </xdr:from>
    <xdr:to>
      <xdr:col>50</xdr:col>
      <xdr:colOff>114300</xdr:colOff>
      <xdr:row>98</xdr:row>
      <xdr:rowOff>26735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827119"/>
          <a:ext cx="889000" cy="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104759</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90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166492</xdr:rowOff>
    </xdr:from>
    <xdr:to>
      <xdr:col>45</xdr:col>
      <xdr:colOff>177800</xdr:colOff>
      <xdr:row>98</xdr:row>
      <xdr:rowOff>25019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797142"/>
          <a:ext cx="889000" cy="2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122223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2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123022</xdr:rowOff>
    </xdr:from>
    <xdr:to>
      <xdr:col>41</xdr:col>
      <xdr:colOff>50800</xdr:colOff>
      <xdr:row>97</xdr:row>
      <xdr:rowOff>166492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753672"/>
          <a:ext cx="889000" cy="4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107959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91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123145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92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133414</xdr:rowOff>
    </xdr:from>
    <xdr:to>
      <xdr:col>55</xdr:col>
      <xdr:colOff>50800</xdr:colOff>
      <xdr:row>98</xdr:row>
      <xdr:rowOff>63564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76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156291</xdr:rowOff>
    </xdr:from>
    <xdr:ext cx="599010"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15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147385</xdr:rowOff>
    </xdr:from>
    <xdr:to>
      <xdr:col>50</xdr:col>
      <xdr:colOff>165100</xdr:colOff>
      <xdr:row>98</xdr:row>
      <xdr:rowOff>77535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77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94062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5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145669</xdr:rowOff>
    </xdr:from>
    <xdr:to>
      <xdr:col>46</xdr:col>
      <xdr:colOff>38100</xdr:colOff>
      <xdr:row>98</xdr:row>
      <xdr:rowOff>75819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776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92346</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50795" y="16551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115692</xdr:rowOff>
    </xdr:from>
    <xdr:to>
      <xdr:col>41</xdr:col>
      <xdr:colOff>101600</xdr:colOff>
      <xdr:row>98</xdr:row>
      <xdr:rowOff>45842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74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62369</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61795" y="16521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72222</xdr:rowOff>
    </xdr:from>
    <xdr:to>
      <xdr:col>36</xdr:col>
      <xdr:colOff>165100</xdr:colOff>
      <xdr:row>98</xdr:row>
      <xdr:rowOff>2372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70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18899</xdr:rowOff>
    </xdr:from>
    <xdr:ext cx="59901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672795" y="16478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33383</xdr:rowOff>
    </xdr:from>
    <xdr:to>
      <xdr:col>85</xdr:col>
      <xdr:colOff>127000</xdr:colOff>
      <xdr:row>37</xdr:row>
      <xdr:rowOff>156616</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034133"/>
          <a:ext cx="838200" cy="466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126854</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70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33383</xdr:rowOff>
    </xdr:from>
    <xdr:to>
      <xdr:col>81</xdr:col>
      <xdr:colOff>50800</xdr:colOff>
      <xdr:row>37</xdr:row>
      <xdr:rowOff>147235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034133"/>
          <a:ext cx="889000" cy="456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40965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55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147235</xdr:rowOff>
    </xdr:from>
    <xdr:to>
      <xdr:col>76</xdr:col>
      <xdr:colOff>114300</xdr:colOff>
      <xdr:row>38</xdr:row>
      <xdr:rowOff>91109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490885"/>
          <a:ext cx="889000" cy="11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53309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56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113786</xdr:rowOff>
    </xdr:from>
    <xdr:to>
      <xdr:col>71</xdr:col>
      <xdr:colOff>177800</xdr:colOff>
      <xdr:row>38</xdr:row>
      <xdr:rowOff>91109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457436"/>
          <a:ext cx="8890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106827</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87051</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60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105816</xdr:rowOff>
    </xdr:from>
    <xdr:to>
      <xdr:col>85</xdr:col>
      <xdr:colOff>177800</xdr:colOff>
      <xdr:row>38</xdr:row>
      <xdr:rowOff>35967</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4494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128693</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300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154033</xdr:rowOff>
    </xdr:from>
    <xdr:to>
      <xdr:col>81</xdr:col>
      <xdr:colOff>101600</xdr:colOff>
      <xdr:row>35</xdr:row>
      <xdr:rowOff>84183</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59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100710</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575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96435</xdr:rowOff>
    </xdr:from>
    <xdr:to>
      <xdr:col>76</xdr:col>
      <xdr:colOff>165100</xdr:colOff>
      <xdr:row>38</xdr:row>
      <xdr:rowOff>26584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4400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43112</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21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40309</xdr:rowOff>
    </xdr:from>
    <xdr:to>
      <xdr:col>72</xdr:col>
      <xdr:colOff>38100</xdr:colOff>
      <xdr:row>38</xdr:row>
      <xdr:rowOff>141909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55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133036</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648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62986</xdr:rowOff>
    </xdr:from>
    <xdr:to>
      <xdr:col>67</xdr:col>
      <xdr:colOff>101600</xdr:colOff>
      <xdr:row>37</xdr:row>
      <xdr:rowOff>164586</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40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9663</xdr:rowOff>
    </xdr:from>
    <xdr:ext cx="534377"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47111" y="618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10484</xdr:rowOff>
    </xdr:from>
    <xdr:to>
      <xdr:col>85</xdr:col>
      <xdr:colOff>127000</xdr:colOff>
      <xdr:row>73</xdr:row>
      <xdr:rowOff>38173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2526334"/>
          <a:ext cx="838200" cy="2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148360</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835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20857</xdr:rowOff>
    </xdr:from>
    <xdr:to>
      <xdr:col>81</xdr:col>
      <xdr:colOff>50800</xdr:colOff>
      <xdr:row>73</xdr:row>
      <xdr:rowOff>38173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4592300" y="12536707"/>
          <a:ext cx="889000" cy="1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95433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295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20857</xdr:rowOff>
    </xdr:from>
    <xdr:to>
      <xdr:col>76</xdr:col>
      <xdr:colOff>114300</xdr:colOff>
      <xdr:row>73</xdr:row>
      <xdr:rowOff>56478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2536707"/>
          <a:ext cx="889000" cy="3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91124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949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35692</xdr:rowOff>
    </xdr:from>
    <xdr:to>
      <xdr:col>71</xdr:col>
      <xdr:colOff>177800</xdr:colOff>
      <xdr:row>73</xdr:row>
      <xdr:rowOff>56478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2551542"/>
          <a:ext cx="889000" cy="2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114076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97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141411</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300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131134</xdr:rowOff>
    </xdr:from>
    <xdr:to>
      <xdr:col>85</xdr:col>
      <xdr:colOff>177800</xdr:colOff>
      <xdr:row>73</xdr:row>
      <xdr:rowOff>61284</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47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154011</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32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158823</xdr:rowOff>
    </xdr:from>
    <xdr:to>
      <xdr:col>81</xdr:col>
      <xdr:colOff>101600</xdr:colOff>
      <xdr:row>73</xdr:row>
      <xdr:rowOff>88973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50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71</xdr:row>
      <xdr:rowOff>105500</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2278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141507</xdr:rowOff>
    </xdr:from>
    <xdr:to>
      <xdr:col>76</xdr:col>
      <xdr:colOff>165100</xdr:colOff>
      <xdr:row>73</xdr:row>
      <xdr:rowOff>71657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4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71</xdr:row>
      <xdr:rowOff>88184</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2261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5678</xdr:rowOff>
    </xdr:from>
    <xdr:to>
      <xdr:col>72</xdr:col>
      <xdr:colOff>38100</xdr:colOff>
      <xdr:row>73</xdr:row>
      <xdr:rowOff>107278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252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71</xdr:row>
      <xdr:rowOff>123805</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2296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156342</xdr:rowOff>
    </xdr:from>
    <xdr:to>
      <xdr:col>67</xdr:col>
      <xdr:colOff>101600</xdr:colOff>
      <xdr:row>73</xdr:row>
      <xdr:rowOff>86492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250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71</xdr:row>
      <xdr:rowOff>103019</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2275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99333</xdr:rowOff>
    </xdr:from>
    <xdr:to>
      <xdr:col>85</xdr:col>
      <xdr:colOff>127000</xdr:colOff>
      <xdr:row>98</xdr:row>
      <xdr:rowOff>142098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01433"/>
          <a:ext cx="838200" cy="4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118125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920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142098</xdr:rowOff>
    </xdr:from>
    <xdr:to>
      <xdr:col>81</xdr:col>
      <xdr:colOff>50800</xdr:colOff>
      <xdr:row>99</xdr:row>
      <xdr:rowOff>25304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944198"/>
          <a:ext cx="889000" cy="54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70550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704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113075</xdr:rowOff>
    </xdr:from>
    <xdr:to>
      <xdr:col>76</xdr:col>
      <xdr:colOff>114300</xdr:colOff>
      <xdr:row>99</xdr:row>
      <xdr:rowOff>25304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915175"/>
          <a:ext cx="889000" cy="8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73648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704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113075</xdr:rowOff>
    </xdr:from>
    <xdr:to>
      <xdr:col>71</xdr:col>
      <xdr:colOff>177800</xdr:colOff>
      <xdr:row>98</xdr:row>
      <xdr:rowOff>142959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915175"/>
          <a:ext cx="889000" cy="29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59833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703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90802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706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48533</xdr:rowOff>
    </xdr:from>
    <xdr:to>
      <xdr:col>85</xdr:col>
      <xdr:colOff>177800</xdr:colOff>
      <xdr:row>98</xdr:row>
      <xdr:rowOff>150133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85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71410</xdr:rowOff>
    </xdr:from>
    <xdr:ext cx="599010"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702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91298</xdr:rowOff>
    </xdr:from>
    <xdr:to>
      <xdr:col>81</xdr:col>
      <xdr:colOff>101600</xdr:colOff>
      <xdr:row>99</xdr:row>
      <xdr:rowOff>21448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89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37975</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181795" y="16668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145954</xdr:rowOff>
    </xdr:from>
    <xdr:to>
      <xdr:col>76</xdr:col>
      <xdr:colOff>165100</xdr:colOff>
      <xdr:row>99</xdr:row>
      <xdr:rowOff>76104</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94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92631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72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62275</xdr:rowOff>
    </xdr:from>
    <xdr:to>
      <xdr:col>72</xdr:col>
      <xdr:colOff>38100</xdr:colOff>
      <xdr:row>98</xdr:row>
      <xdr:rowOff>163875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864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8952</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03795" y="16639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92159</xdr:rowOff>
    </xdr:from>
    <xdr:to>
      <xdr:col>67</xdr:col>
      <xdr:colOff>101600</xdr:colOff>
      <xdr:row>99</xdr:row>
      <xdr:rowOff>22309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89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38836</xdr:rowOff>
    </xdr:from>
    <xdr:ext cx="59901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14795" y="16669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40145</xdr:rowOff>
    </xdr:from>
    <xdr:to>
      <xdr:col>116</xdr:col>
      <xdr:colOff>63500</xdr:colOff>
      <xdr:row>39</xdr:row>
      <xdr:rowOff>98878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26695"/>
          <a:ext cx="838200" cy="5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151243</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94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40145</xdr:rowOff>
    </xdr:from>
    <xdr:to>
      <xdr:col>111</xdr:col>
      <xdr:colOff>177800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0434300" y="6726695"/>
          <a:ext cx="889000" cy="58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88090</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4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100483</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4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102573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44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120355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46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160795</xdr:rowOff>
    </xdr:from>
    <xdr:to>
      <xdr:col>112</xdr:col>
      <xdr:colOff>38100</xdr:colOff>
      <xdr:row>39</xdr:row>
      <xdr:rowOff>90945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82072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76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125812</xdr:rowOff>
    </xdr:from>
    <xdr:to>
      <xdr:col>116</xdr:col>
      <xdr:colOff>63500</xdr:colOff>
      <xdr:row>58</xdr:row>
      <xdr:rowOff>126308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069912"/>
          <a:ext cx="8382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85367</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10029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125812</xdr:rowOff>
    </xdr:from>
    <xdr:to>
      <xdr:col>111</xdr:col>
      <xdr:colOff>177800</xdr:colOff>
      <xdr:row>58</xdr:row>
      <xdr:rowOff>128041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069912"/>
          <a:ext cx="8890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31589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47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128041</xdr:rowOff>
    </xdr:from>
    <xdr:to>
      <xdr:col>107</xdr:col>
      <xdr:colOff>50800</xdr:colOff>
      <xdr:row>58</xdr:row>
      <xdr:rowOff>131680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072141"/>
          <a:ext cx="889000" cy="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31837</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4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131680</xdr:rowOff>
    </xdr:from>
    <xdr:to>
      <xdr:col>102</xdr:col>
      <xdr:colOff>114300</xdr:colOff>
      <xdr:row>58</xdr:row>
      <xdr:rowOff>133052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075780"/>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30027</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4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25093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14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75508</xdr:rowOff>
    </xdr:from>
    <xdr:to>
      <xdr:col>116</xdr:col>
      <xdr:colOff>114300</xdr:colOff>
      <xdr:row>59</xdr:row>
      <xdr:rowOff>5658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1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34885</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980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75012</xdr:rowOff>
    </xdr:from>
    <xdr:to>
      <xdr:col>112</xdr:col>
      <xdr:colOff>38100</xdr:colOff>
      <xdr:row>59</xdr:row>
      <xdr:rowOff>5162</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1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21689</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79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77241</xdr:rowOff>
    </xdr:from>
    <xdr:to>
      <xdr:col>107</xdr:col>
      <xdr:colOff>101600</xdr:colOff>
      <xdr:row>59</xdr:row>
      <xdr:rowOff>7391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2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23918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79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80880</xdr:rowOff>
    </xdr:from>
    <xdr:to>
      <xdr:col>102</xdr:col>
      <xdr:colOff>165100</xdr:colOff>
      <xdr:row>59</xdr:row>
      <xdr:rowOff>11030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2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27557</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0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82252</xdr:rowOff>
    </xdr:from>
    <xdr:to>
      <xdr:col>98</xdr:col>
      <xdr:colOff>38100</xdr:colOff>
      <xdr:row>59</xdr:row>
      <xdr:rowOff>12402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2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28929</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801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32307</xdr:rowOff>
    </xdr:from>
    <xdr:to>
      <xdr:col>116</xdr:col>
      <xdr:colOff>63500</xdr:colOff>
      <xdr:row>73</xdr:row>
      <xdr:rowOff>44553</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376707"/>
          <a:ext cx="838200" cy="18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103903</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962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44553</xdr:rowOff>
    </xdr:from>
    <xdr:to>
      <xdr:col>111</xdr:col>
      <xdr:colOff>177800</xdr:colOff>
      <xdr:row>73</xdr:row>
      <xdr:rowOff>123910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560403"/>
          <a:ext cx="889000" cy="7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160661</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4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106177</xdr:rowOff>
    </xdr:from>
    <xdr:to>
      <xdr:col>107</xdr:col>
      <xdr:colOff>50800</xdr:colOff>
      <xdr:row>73</xdr:row>
      <xdr:rowOff>123910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2622027"/>
          <a:ext cx="889000" cy="1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132576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1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106177</xdr:rowOff>
    </xdr:from>
    <xdr:to>
      <xdr:col>102</xdr:col>
      <xdr:colOff>114300</xdr:colOff>
      <xdr:row>73</xdr:row>
      <xdr:rowOff>170741</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622027"/>
          <a:ext cx="889000" cy="6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11467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87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2356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86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152957</xdr:rowOff>
    </xdr:from>
    <xdr:to>
      <xdr:col>116</xdr:col>
      <xdr:colOff>114300</xdr:colOff>
      <xdr:row>72</xdr:row>
      <xdr:rowOff>83107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32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4384</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17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165203</xdr:rowOff>
    </xdr:from>
    <xdr:to>
      <xdr:col>112</xdr:col>
      <xdr:colOff>38100</xdr:colOff>
      <xdr:row>73</xdr:row>
      <xdr:rowOff>95353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50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111880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28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73110</xdr:rowOff>
    </xdr:from>
    <xdr:to>
      <xdr:col>107</xdr:col>
      <xdr:colOff>101600</xdr:colOff>
      <xdr:row>74</xdr:row>
      <xdr:rowOff>3260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58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19787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36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55377</xdr:rowOff>
    </xdr:from>
    <xdr:to>
      <xdr:col>102</xdr:col>
      <xdr:colOff>165100</xdr:colOff>
      <xdr:row>73</xdr:row>
      <xdr:rowOff>156977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5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2054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34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119941</xdr:rowOff>
    </xdr:from>
    <xdr:to>
      <xdr:col>98</xdr:col>
      <xdr:colOff>38100</xdr:colOff>
      <xdr:row>74</xdr:row>
      <xdr:rowOff>50091</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63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66618</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41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歳出決算総額は、住民一人当たり</a:t>
          </a:r>
          <a:r>
            <a:rPr kumimoji="1" lang="en-US" altLang="ja-JP" sz="1100">
              <a:solidFill>
                <a:sysClr val="windowText" lastClr="000000"/>
              </a:solidFill>
              <a:effectLst/>
              <a:latin typeface="+mn-lt"/>
              <a:ea typeface="+mn-ea"/>
              <a:cs typeface="+mn-cs"/>
            </a:rPr>
            <a:t>1,354</a:t>
          </a:r>
          <a:r>
            <a:rPr kumimoji="1" lang="ja-JP" altLang="ja-JP" sz="1100">
              <a:solidFill>
                <a:sysClr val="windowText" lastClr="000000"/>
              </a:solidFill>
              <a:effectLst/>
              <a:latin typeface="+mn-lt"/>
              <a:ea typeface="+mn-ea"/>
              <a:cs typeface="+mn-cs"/>
            </a:rPr>
            <a:t>千円となっている。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類似団体内順位でみると普通建設事業費</a:t>
          </a:r>
          <a:r>
            <a:rPr kumimoji="1" lang="ja-JP" altLang="en-US" sz="1100">
              <a:solidFill>
                <a:sysClr val="windowText" lastClr="000000"/>
              </a:solidFill>
              <a:effectLst/>
              <a:latin typeface="+mn-lt"/>
              <a:ea typeface="+mn-ea"/>
              <a:cs typeface="+mn-cs"/>
            </a:rPr>
            <a:t>、投資及び出資金</a:t>
          </a:r>
          <a:r>
            <a:rPr kumimoji="1" lang="ja-JP" altLang="ja-JP" sz="1100">
              <a:solidFill>
                <a:sysClr val="windowText" lastClr="000000"/>
              </a:solidFill>
              <a:effectLst/>
              <a:latin typeface="+mn-lt"/>
              <a:ea typeface="+mn-ea"/>
              <a:cs typeface="+mn-cs"/>
            </a:rPr>
            <a:t>以外の項目で、</a:t>
          </a:r>
          <a:r>
            <a:rPr kumimoji="1" lang="en-US" altLang="ja-JP" sz="1100">
              <a:solidFill>
                <a:sysClr val="windowText" lastClr="000000"/>
              </a:solidFill>
              <a:effectLst/>
              <a:latin typeface="+mn-lt"/>
              <a:ea typeface="+mn-ea"/>
              <a:cs typeface="+mn-cs"/>
            </a:rPr>
            <a:t>81</a:t>
          </a:r>
          <a:r>
            <a:rPr kumimoji="1" lang="ja-JP" altLang="ja-JP" sz="1100">
              <a:solidFill>
                <a:sysClr val="windowText" lastClr="000000"/>
              </a:solidFill>
              <a:effectLst/>
              <a:latin typeface="+mn-lt"/>
              <a:ea typeface="+mn-ea"/>
              <a:cs typeface="+mn-cs"/>
            </a:rPr>
            <a:t>団体中</a:t>
          </a:r>
          <a:r>
            <a:rPr kumimoji="1" lang="en-US" altLang="ja-JP" sz="1100">
              <a:solidFill>
                <a:sysClr val="windowText" lastClr="000000"/>
              </a:solidFill>
              <a:effectLst/>
              <a:latin typeface="+mn-lt"/>
              <a:ea typeface="+mn-ea"/>
              <a:cs typeface="+mn-cs"/>
            </a:rPr>
            <a:t>30</a:t>
          </a:r>
          <a:r>
            <a:rPr kumimoji="1" lang="ja-JP" altLang="ja-JP" sz="1100">
              <a:solidFill>
                <a:sysClr val="windowText" lastClr="000000"/>
              </a:solidFill>
              <a:effectLst/>
              <a:latin typeface="+mn-lt"/>
              <a:ea typeface="+mn-ea"/>
              <a:cs typeface="+mn-cs"/>
            </a:rPr>
            <a:t>位以内と高くなっている。特に維持補修費と公債費は全国及び福島県、類似団体平均と比べ約</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倍近く高い値となっており、維持補修費では</a:t>
          </a:r>
          <a:r>
            <a:rPr kumimoji="1" lang="ja-JP" altLang="en-US"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6</a:t>
          </a:r>
          <a:r>
            <a:rPr kumimoji="1" lang="ja-JP" altLang="en-US" sz="1100">
              <a:solidFill>
                <a:sysClr val="windowText" lastClr="000000"/>
              </a:solidFill>
              <a:effectLst/>
              <a:latin typeface="+mn-lt"/>
              <a:ea typeface="+mn-ea"/>
              <a:cs typeface="+mn-cs"/>
            </a:rPr>
            <a:t>年度の記録的大雪に伴う</a:t>
          </a:r>
          <a:r>
            <a:rPr kumimoji="1" lang="ja-JP" altLang="ja-JP" sz="1100">
              <a:solidFill>
                <a:sysClr val="windowText" lastClr="000000"/>
              </a:solidFill>
              <a:effectLst/>
              <a:latin typeface="+mn-lt"/>
              <a:ea typeface="+mn-ea"/>
              <a:cs typeface="+mn-cs"/>
            </a:rPr>
            <a:t>除雪関係経費</a:t>
          </a:r>
          <a:r>
            <a:rPr kumimoji="1" lang="ja-JP" altLang="en-US" sz="1100">
              <a:solidFill>
                <a:sysClr val="windowText" lastClr="000000"/>
              </a:solidFill>
              <a:effectLst/>
              <a:latin typeface="+mn-lt"/>
              <a:ea typeface="+mn-ea"/>
              <a:cs typeface="+mn-cs"/>
            </a:rPr>
            <a:t>が大きく増となり</a:t>
          </a:r>
          <a:r>
            <a:rPr kumimoji="1" lang="ja-JP" altLang="ja-JP" sz="1100">
              <a:solidFill>
                <a:sysClr val="windowText" lastClr="000000"/>
              </a:solidFill>
              <a:effectLst/>
              <a:latin typeface="+mn-lt"/>
              <a:ea typeface="+mn-ea"/>
              <a:cs typeface="+mn-cs"/>
            </a:rPr>
            <a:t>、公債費では町道整備などの既存施設の更新事業（「普通建設事業費（うち更新整備）」）を継続的に実施する財源として地方債を活用することから、高くなる傾向がある。</a:t>
          </a:r>
          <a:endParaRPr kumimoji="1" lang="en-US" altLang="ja-JP" sz="1100">
            <a:solidFill>
              <a:sysClr val="windowText" lastClr="000000"/>
            </a:solidFill>
            <a:effectLst/>
            <a:latin typeface="+mn-lt"/>
            <a:ea typeface="+mn-ea"/>
            <a:cs typeface="+mn-cs"/>
          </a:endParaRPr>
        </a:p>
        <a:p>
          <a:r>
            <a:rPr kumimoji="1" lang="ja-JP" altLang="ja-JP" sz="1100">
              <a:solidFill>
                <a:sysClr val="windowText" lastClr="000000"/>
              </a:solidFill>
              <a:effectLst/>
              <a:latin typeface="+mn-lt"/>
              <a:ea typeface="+mn-ea"/>
              <a:cs typeface="+mn-cs"/>
            </a:rPr>
            <a:t>　本町では、特に公債費などの義務的経費の支出と普通建設事業などの投資的経費の支出が重なっている状況にあり、今後公債費の抑制などの対策が必要となってくるが、現状では行政に求められる課題に対応するため、必要な事業展開を実施することが急務であることから、過度にならないようバランスをとりながら事業を実施する必要が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その中にあっても、財政運営の弾力化を持たせるための財政調整基金等への積み立ても実施し、中長期的な視点を持った行政運営に努めている。</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福島県西会津町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5,408
5,368
298.18
7,639,155
7,323,657
278,694
3,878,996
6,194,491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11.5
65.4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46736</xdr:rowOff>
    </xdr:from>
    <xdr:to>
      <xdr:col>24</xdr:col>
      <xdr:colOff>63500</xdr:colOff>
      <xdr:row>33</xdr:row>
      <xdr:rowOff>2413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533136"/>
          <a:ext cx="838200" cy="1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103903</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4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164338</xdr:rowOff>
    </xdr:from>
    <xdr:to>
      <xdr:col>19</xdr:col>
      <xdr:colOff>177800</xdr:colOff>
      <xdr:row>33</xdr:row>
      <xdr:rowOff>2413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650738"/>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86377</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30111" y="6258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164338</xdr:rowOff>
    </xdr:from>
    <xdr:to>
      <xdr:col>15</xdr:col>
      <xdr:colOff>50800</xdr:colOff>
      <xdr:row>33</xdr:row>
      <xdr:rowOff>135255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50738"/>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116222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88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135255</xdr:rowOff>
    </xdr:from>
    <xdr:to>
      <xdr:col>10</xdr:col>
      <xdr:colOff>114300</xdr:colOff>
      <xdr:row>33</xdr:row>
      <xdr:rowOff>145034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793105"/>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159402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3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9923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167386</xdr:rowOff>
    </xdr:from>
    <xdr:to>
      <xdr:col>24</xdr:col>
      <xdr:colOff>114300</xdr:colOff>
      <xdr:row>32</xdr:row>
      <xdr:rowOff>97536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48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82313</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9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123063</xdr:rowOff>
    </xdr:from>
    <xdr:to>
      <xdr:col>20</xdr:col>
      <xdr:colOff>38100</xdr:colOff>
      <xdr:row>33</xdr:row>
      <xdr:rowOff>53213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60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69740</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38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113538</xdr:rowOff>
    </xdr:from>
    <xdr:to>
      <xdr:col>15</xdr:col>
      <xdr:colOff>101600</xdr:colOff>
      <xdr:row>33</xdr:row>
      <xdr:rowOff>43688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9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60215</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37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84455</xdr:rowOff>
    </xdr:from>
    <xdr:to>
      <xdr:col>10</xdr:col>
      <xdr:colOff>165100</xdr:colOff>
      <xdr:row>34</xdr:row>
      <xdr:rowOff>14605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4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31132</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51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94234</xdr:rowOff>
    </xdr:from>
    <xdr:to>
      <xdr:col>6</xdr:col>
      <xdr:colOff>38100</xdr:colOff>
      <xdr:row>34</xdr:row>
      <xdr:rowOff>24384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5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40911</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52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117649</xdr:rowOff>
    </xdr:from>
    <xdr:to>
      <xdr:col>24</xdr:col>
      <xdr:colOff>63500</xdr:colOff>
      <xdr:row>57</xdr:row>
      <xdr:rowOff>147782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90299"/>
          <a:ext cx="838200" cy="30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132184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904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147782</xdr:rowOff>
    </xdr:from>
    <xdr:to>
      <xdr:col>19</xdr:col>
      <xdr:colOff>177800</xdr:colOff>
      <xdr:row>58</xdr:row>
      <xdr:rowOff>12106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920432"/>
          <a:ext cx="889000" cy="3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88148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10032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144001</xdr:rowOff>
    </xdr:from>
    <xdr:to>
      <xdr:col>15</xdr:col>
      <xdr:colOff>50800</xdr:colOff>
      <xdr:row>58</xdr:row>
      <xdr:rowOff>12106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916651"/>
          <a:ext cx="889000" cy="3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95118</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100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114988</xdr:rowOff>
    </xdr:from>
    <xdr:to>
      <xdr:col>10</xdr:col>
      <xdr:colOff>114300</xdr:colOff>
      <xdr:row>57</xdr:row>
      <xdr:rowOff>144001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887638"/>
          <a:ext cx="889000" cy="2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90740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1003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61638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10005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66849</xdr:rowOff>
    </xdr:from>
    <xdr:to>
      <xdr:col>24</xdr:col>
      <xdr:colOff>114300</xdr:colOff>
      <xdr:row>57</xdr:row>
      <xdr:rowOff>168449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39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89726</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90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96982</xdr:rowOff>
    </xdr:from>
    <xdr:to>
      <xdr:col>20</xdr:col>
      <xdr:colOff>38100</xdr:colOff>
      <xdr:row>58</xdr:row>
      <xdr:rowOff>27132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6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43659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64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132756</xdr:rowOff>
    </xdr:from>
    <xdr:to>
      <xdr:col>15</xdr:col>
      <xdr:colOff>101600</xdr:colOff>
      <xdr:row>58</xdr:row>
      <xdr:rowOff>62906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0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79433</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680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93201</xdr:rowOff>
    </xdr:from>
    <xdr:to>
      <xdr:col>10</xdr:col>
      <xdr:colOff>165100</xdr:colOff>
      <xdr:row>58</xdr:row>
      <xdr:rowOff>23351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6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39878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410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64188</xdr:rowOff>
    </xdr:from>
    <xdr:to>
      <xdr:col>6</xdr:col>
      <xdr:colOff>38100</xdr:colOff>
      <xdr:row>57</xdr:row>
      <xdr:rowOff>165788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3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10865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612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7379</xdr:rowOff>
    </xdr:from>
    <xdr:to>
      <xdr:col>24</xdr:col>
      <xdr:colOff>63500</xdr:colOff>
      <xdr:row>77</xdr:row>
      <xdr:rowOff>48763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09029"/>
          <a:ext cx="838200" cy="4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139521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98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48763</xdr:rowOff>
    </xdr:from>
    <xdr:to>
      <xdr:col>19</xdr:col>
      <xdr:colOff>177800</xdr:colOff>
      <xdr:row>77</xdr:row>
      <xdr:rowOff>63364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50413"/>
          <a:ext cx="889000" cy="1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117650</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11264</xdr:rowOff>
    </xdr:from>
    <xdr:to>
      <xdr:col>15</xdr:col>
      <xdr:colOff>50800</xdr:colOff>
      <xdr:row>77</xdr:row>
      <xdr:rowOff>63364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12914"/>
          <a:ext cx="889000" cy="5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7799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80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11264</xdr:rowOff>
    </xdr:from>
    <xdr:to>
      <xdr:col>10</xdr:col>
      <xdr:colOff>114300</xdr:colOff>
      <xdr:row>77</xdr:row>
      <xdr:rowOff>87801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12914"/>
          <a:ext cx="889000" cy="76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140631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4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123227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96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128029</xdr:rowOff>
    </xdr:from>
    <xdr:to>
      <xdr:col>24</xdr:col>
      <xdr:colOff>114300</xdr:colOff>
      <xdr:row>77</xdr:row>
      <xdr:rowOff>58179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106456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3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169413</xdr:rowOff>
    </xdr:from>
    <xdr:to>
      <xdr:col>20</xdr:col>
      <xdr:colOff>38100</xdr:colOff>
      <xdr:row>77</xdr:row>
      <xdr:rowOff>99563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9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116090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7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12564</xdr:rowOff>
    </xdr:from>
    <xdr:to>
      <xdr:col>15</xdr:col>
      <xdr:colOff>101600</xdr:colOff>
      <xdr:row>77</xdr:row>
      <xdr:rowOff>114164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1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130691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8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131914</xdr:rowOff>
    </xdr:from>
    <xdr:to>
      <xdr:col>10</xdr:col>
      <xdr:colOff>165100</xdr:colOff>
      <xdr:row>77</xdr:row>
      <xdr:rowOff>62064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6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78592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37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37001</xdr:rowOff>
    </xdr:from>
    <xdr:to>
      <xdr:col>6</xdr:col>
      <xdr:colOff>38100</xdr:colOff>
      <xdr:row>77</xdr:row>
      <xdr:rowOff>138601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3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155128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13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2110</xdr:rowOff>
    </xdr:from>
    <xdr:to>
      <xdr:col>24</xdr:col>
      <xdr:colOff>63500</xdr:colOff>
      <xdr:row>96</xdr:row>
      <xdr:rowOff>19086</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461310"/>
          <a:ext cx="838200" cy="1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59811</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519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19086</xdr:rowOff>
    </xdr:from>
    <xdr:to>
      <xdr:col>19</xdr:col>
      <xdr:colOff>177800</xdr:colOff>
      <xdr:row>96</xdr:row>
      <xdr:rowOff>36587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478286"/>
          <a:ext cx="889000" cy="17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3114</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63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29657</xdr:rowOff>
    </xdr:from>
    <xdr:to>
      <xdr:col>15</xdr:col>
      <xdr:colOff>50800</xdr:colOff>
      <xdr:row>96</xdr:row>
      <xdr:rowOff>36587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488857"/>
          <a:ext cx="889000" cy="6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170452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62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29657</xdr:rowOff>
    </xdr:from>
    <xdr:to>
      <xdr:col>10</xdr:col>
      <xdr:colOff>114300</xdr:colOff>
      <xdr:row>96</xdr:row>
      <xdr:rowOff>93331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488857"/>
          <a:ext cx="889000" cy="6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11397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64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38257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66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122760</xdr:rowOff>
    </xdr:from>
    <xdr:to>
      <xdr:col>24</xdr:col>
      <xdr:colOff>114300</xdr:colOff>
      <xdr:row>96</xdr:row>
      <xdr:rowOff>52910</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41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145637</xdr:rowOff>
    </xdr:from>
    <xdr:ext cx="599010"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26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139736</xdr:rowOff>
    </xdr:from>
    <xdr:to>
      <xdr:col>20</xdr:col>
      <xdr:colOff>38100</xdr:colOff>
      <xdr:row>96</xdr:row>
      <xdr:rowOff>69886</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42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86413</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497795" y="1620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157237</xdr:rowOff>
    </xdr:from>
    <xdr:to>
      <xdr:col>15</xdr:col>
      <xdr:colOff>101600</xdr:colOff>
      <xdr:row>96</xdr:row>
      <xdr:rowOff>87387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444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103914</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22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150307</xdr:rowOff>
    </xdr:from>
    <xdr:to>
      <xdr:col>10</xdr:col>
      <xdr:colOff>165100</xdr:colOff>
      <xdr:row>96</xdr:row>
      <xdr:rowOff>80457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43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96984</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21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42531</xdr:rowOff>
    </xdr:from>
    <xdr:to>
      <xdr:col>6</xdr:col>
      <xdr:colOff>38100</xdr:colOff>
      <xdr:row>96</xdr:row>
      <xdr:rowOff>144131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50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160658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27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38735</xdr:rowOff>
    </xdr:from>
    <xdr:to>
      <xdr:col>55</xdr:col>
      <xdr:colOff>0</xdr:colOff>
      <xdr:row>39</xdr:row>
      <xdr:rowOff>38735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252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26052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69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38735</xdr:rowOff>
    </xdr:from>
    <xdr:to>
      <xdr:col>50</xdr:col>
      <xdr:colOff>114300</xdr:colOff>
      <xdr:row>39</xdr:row>
      <xdr:rowOff>39497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725285"/>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139590</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117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39116</xdr:rowOff>
    </xdr:from>
    <xdr:to>
      <xdr:col>45</xdr:col>
      <xdr:colOff>177800</xdr:colOff>
      <xdr:row>39</xdr:row>
      <xdr:rowOff>39497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25666"/>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142257</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14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144653</xdr:rowOff>
    </xdr:from>
    <xdr:to>
      <xdr:col>41</xdr:col>
      <xdr:colOff>50800</xdr:colOff>
      <xdr:row>39</xdr:row>
      <xdr:rowOff>39116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488303"/>
          <a:ext cx="889000" cy="23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125112</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29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97807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612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159385</xdr:rowOff>
    </xdr:from>
    <xdr:to>
      <xdr:col>55</xdr:col>
      <xdr:colOff>50800</xdr:colOff>
      <xdr:row>39</xdr:row>
      <xdr:rowOff>89535</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7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74312</xdr:rowOff>
    </xdr:from>
    <xdr:ext cx="313932"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89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159385</xdr:rowOff>
    </xdr:from>
    <xdr:to>
      <xdr:col>50</xdr:col>
      <xdr:colOff>165100</xdr:colOff>
      <xdr:row>39</xdr:row>
      <xdr:rowOff>89535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7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80662</xdr:rowOff>
    </xdr:from>
    <xdr:ext cx="313932"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82333" y="6767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160147</xdr:rowOff>
    </xdr:from>
    <xdr:to>
      <xdr:col>46</xdr:col>
      <xdr:colOff>38100</xdr:colOff>
      <xdr:row>39</xdr:row>
      <xdr:rowOff>90297</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7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81424</xdr:rowOff>
    </xdr:from>
    <xdr:ext cx="313932"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93333" y="676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159766</xdr:rowOff>
    </xdr:from>
    <xdr:to>
      <xdr:col>41</xdr:col>
      <xdr:colOff>101600</xdr:colOff>
      <xdr:row>39</xdr:row>
      <xdr:rowOff>89916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74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81043</xdr:rowOff>
    </xdr:from>
    <xdr:ext cx="313932"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04333" y="6767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93853</xdr:rowOff>
    </xdr:from>
    <xdr:to>
      <xdr:col>36</xdr:col>
      <xdr:colOff>165100</xdr:colOff>
      <xdr:row>38</xdr:row>
      <xdr:rowOff>24003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43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40530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212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28959</xdr:rowOff>
    </xdr:from>
    <xdr:to>
      <xdr:col>55</xdr:col>
      <xdr:colOff>0</xdr:colOff>
      <xdr:row>54</xdr:row>
      <xdr:rowOff>73871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9287259"/>
          <a:ext cx="838200" cy="4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49435</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650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28959</xdr:rowOff>
    </xdr:from>
    <xdr:to>
      <xdr:col>50</xdr:col>
      <xdr:colOff>114300</xdr:colOff>
      <xdr:row>54</xdr:row>
      <xdr:rowOff>29416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28725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171165</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77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29416</xdr:rowOff>
    </xdr:from>
    <xdr:to>
      <xdr:col>45</xdr:col>
      <xdr:colOff>177800</xdr:colOff>
      <xdr:row>54</xdr:row>
      <xdr:rowOff>60048</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9287716"/>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157121</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58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60048</xdr:rowOff>
    </xdr:from>
    <xdr:to>
      <xdr:col>41</xdr:col>
      <xdr:colOff>50800</xdr:colOff>
      <xdr:row>55</xdr:row>
      <xdr:rowOff>77254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9318348"/>
          <a:ext cx="889000" cy="188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159643</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76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17042</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23071</xdr:rowOff>
    </xdr:from>
    <xdr:to>
      <xdr:col>55</xdr:col>
      <xdr:colOff>50800</xdr:colOff>
      <xdr:row>54</xdr:row>
      <xdr:rowOff>124671</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28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45948</xdr:rowOff>
    </xdr:from>
    <xdr:ext cx="599010"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13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149609</xdr:rowOff>
    </xdr:from>
    <xdr:to>
      <xdr:col>50</xdr:col>
      <xdr:colOff>165100</xdr:colOff>
      <xdr:row>54</xdr:row>
      <xdr:rowOff>79759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23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96286</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39795" y="9011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150066</xdr:rowOff>
    </xdr:from>
    <xdr:to>
      <xdr:col>46</xdr:col>
      <xdr:colOff>38100</xdr:colOff>
      <xdr:row>54</xdr:row>
      <xdr:rowOff>80216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23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96743</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50795" y="9012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9248</xdr:rowOff>
    </xdr:from>
    <xdr:to>
      <xdr:col>41</xdr:col>
      <xdr:colOff>101600</xdr:colOff>
      <xdr:row>54</xdr:row>
      <xdr:rowOff>110848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267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127375</xdr:rowOff>
    </xdr:from>
    <xdr:ext cx="59901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61795" y="9042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26454</xdr:rowOff>
    </xdr:from>
    <xdr:to>
      <xdr:col>36</xdr:col>
      <xdr:colOff>165100</xdr:colOff>
      <xdr:row>55</xdr:row>
      <xdr:rowOff>128054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45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144581</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923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15847</xdr:rowOff>
    </xdr:from>
    <xdr:to>
      <xdr:col>55</xdr:col>
      <xdr:colOff>0</xdr:colOff>
      <xdr:row>79</xdr:row>
      <xdr:rowOff>21455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60397"/>
          <a:ext cx="838200" cy="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2902</xdr:rowOff>
    </xdr:from>
    <xdr:to>
      <xdr:col>50</xdr:col>
      <xdr:colOff>114300</xdr:colOff>
      <xdr:row>79</xdr:row>
      <xdr:rowOff>21455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547452"/>
          <a:ext cx="889000" cy="1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57219</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25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2902</xdr:rowOff>
    </xdr:from>
    <xdr:to>
      <xdr:col>45</xdr:col>
      <xdr:colOff>177800</xdr:colOff>
      <xdr:row>79</xdr:row>
      <xdr:rowOff>29025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547452"/>
          <a:ext cx="889000" cy="26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54032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25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160310</xdr:rowOff>
    </xdr:from>
    <xdr:to>
      <xdr:col>41</xdr:col>
      <xdr:colOff>50800</xdr:colOff>
      <xdr:row>79</xdr:row>
      <xdr:rowOff>29025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533410"/>
          <a:ext cx="889000" cy="40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59999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2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37727</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58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136497</xdr:rowOff>
    </xdr:from>
    <xdr:to>
      <xdr:col>55</xdr:col>
      <xdr:colOff>50800</xdr:colOff>
      <xdr:row>79</xdr:row>
      <xdr:rowOff>66647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50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87822</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6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142105</xdr:rowOff>
    </xdr:from>
    <xdr:to>
      <xdr:col>50</xdr:col>
      <xdr:colOff>165100</xdr:colOff>
      <xdr:row>79</xdr:row>
      <xdr:rowOff>72255</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51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63382</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60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123552</xdr:rowOff>
    </xdr:from>
    <xdr:to>
      <xdr:col>46</xdr:col>
      <xdr:colOff>38100</xdr:colOff>
      <xdr:row>79</xdr:row>
      <xdr:rowOff>53702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9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44829</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58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149675</xdr:rowOff>
    </xdr:from>
    <xdr:to>
      <xdr:col>41</xdr:col>
      <xdr:colOff>101600</xdr:colOff>
      <xdr:row>79</xdr:row>
      <xdr:rowOff>79825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52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70952</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61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109510</xdr:rowOff>
    </xdr:from>
    <xdr:to>
      <xdr:col>36</xdr:col>
      <xdr:colOff>165100</xdr:colOff>
      <xdr:row>79</xdr:row>
      <xdr:rowOff>39660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8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56187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257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104697</xdr:rowOff>
    </xdr:from>
    <xdr:to>
      <xdr:col>55</xdr:col>
      <xdr:colOff>0</xdr:colOff>
      <xdr:row>97</xdr:row>
      <xdr:rowOff>7317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563897"/>
          <a:ext cx="838200" cy="74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167763</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626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142835</xdr:rowOff>
    </xdr:from>
    <xdr:to>
      <xdr:col>50</xdr:col>
      <xdr:colOff>114300</xdr:colOff>
      <xdr:row>97</xdr:row>
      <xdr:rowOff>7317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602035"/>
          <a:ext cx="889000" cy="35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133094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76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142835</xdr:rowOff>
    </xdr:from>
    <xdr:to>
      <xdr:col>45</xdr:col>
      <xdr:colOff>177800</xdr:colOff>
      <xdr:row>96</xdr:row>
      <xdr:rowOff>156040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602035"/>
          <a:ext cx="889000" cy="13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145961</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776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156040</xdr:rowOff>
    </xdr:from>
    <xdr:to>
      <xdr:col>41</xdr:col>
      <xdr:colOff>50800</xdr:colOff>
      <xdr:row>96</xdr:row>
      <xdr:rowOff>164278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615240"/>
          <a:ext cx="889000" cy="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137352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76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144701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53897</xdr:rowOff>
    </xdr:from>
    <xdr:to>
      <xdr:col>55</xdr:col>
      <xdr:colOff>50800</xdr:colOff>
      <xdr:row>96</xdr:row>
      <xdr:rowOff>155497</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51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76774</xdr:rowOff>
    </xdr:from>
    <xdr:ext cx="599010"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364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127967</xdr:rowOff>
    </xdr:from>
    <xdr:to>
      <xdr:col>50</xdr:col>
      <xdr:colOff>165100</xdr:colOff>
      <xdr:row>97</xdr:row>
      <xdr:rowOff>58117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58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74644</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39795" y="16362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92035</xdr:rowOff>
    </xdr:from>
    <xdr:to>
      <xdr:col>46</xdr:col>
      <xdr:colOff>38100</xdr:colOff>
      <xdr:row>97</xdr:row>
      <xdr:rowOff>22185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55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38712</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50795" y="16326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105240</xdr:rowOff>
    </xdr:from>
    <xdr:to>
      <xdr:col>41</xdr:col>
      <xdr:colOff>101600</xdr:colOff>
      <xdr:row>97</xdr:row>
      <xdr:rowOff>35390</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5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51917</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61795" y="16339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113478</xdr:rowOff>
    </xdr:from>
    <xdr:to>
      <xdr:col>36</xdr:col>
      <xdr:colOff>165100</xdr:colOff>
      <xdr:row>97</xdr:row>
      <xdr:rowOff>43628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57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60155</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672795" y="16347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16059</xdr:rowOff>
    </xdr:from>
    <xdr:to>
      <xdr:col>85</xdr:col>
      <xdr:colOff>127000</xdr:colOff>
      <xdr:row>37</xdr:row>
      <xdr:rowOff>54459</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359709"/>
          <a:ext cx="838200" cy="3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47814</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391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54459</xdr:rowOff>
    </xdr:from>
    <xdr:to>
      <xdr:col>81</xdr:col>
      <xdr:colOff>50800</xdr:colOff>
      <xdr:row>37</xdr:row>
      <xdr:rowOff>70603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4592300" y="6398109"/>
          <a:ext cx="889000" cy="1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18836</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53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70603</xdr:rowOff>
    </xdr:from>
    <xdr:to>
      <xdr:col>76</xdr:col>
      <xdr:colOff>114300</xdr:colOff>
      <xdr:row>37</xdr:row>
      <xdr:rowOff>127150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6414253"/>
          <a:ext cx="889000" cy="5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22503</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537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99997</xdr:rowOff>
    </xdr:from>
    <xdr:to>
      <xdr:col>71</xdr:col>
      <xdr:colOff>177800</xdr:colOff>
      <xdr:row>37</xdr:row>
      <xdr:rowOff>127150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814300" y="6272197"/>
          <a:ext cx="889000" cy="198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31382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54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166576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51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136709</xdr:rowOff>
    </xdr:from>
    <xdr:to>
      <xdr:col>85</xdr:col>
      <xdr:colOff>177800</xdr:colOff>
      <xdr:row>37</xdr:row>
      <xdr:rowOff>66859</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30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159586</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16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3659</xdr:rowOff>
    </xdr:from>
    <xdr:to>
      <xdr:col>81</xdr:col>
      <xdr:colOff>101600</xdr:colOff>
      <xdr:row>37</xdr:row>
      <xdr:rowOff>105259</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34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121786</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12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19803</xdr:rowOff>
    </xdr:from>
    <xdr:to>
      <xdr:col>76</xdr:col>
      <xdr:colOff>165100</xdr:colOff>
      <xdr:row>37</xdr:row>
      <xdr:rowOff>121403</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36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137930</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13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76350</xdr:rowOff>
    </xdr:from>
    <xdr:to>
      <xdr:col>72</xdr:col>
      <xdr:colOff>38100</xdr:colOff>
      <xdr:row>38</xdr:row>
      <xdr:rowOff>6500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42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23027</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19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49197</xdr:rowOff>
    </xdr:from>
    <xdr:to>
      <xdr:col>67</xdr:col>
      <xdr:colOff>101600</xdr:colOff>
      <xdr:row>36</xdr:row>
      <xdr:rowOff>150797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22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167324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599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18352</xdr:rowOff>
    </xdr:from>
    <xdr:to>
      <xdr:col>85</xdr:col>
      <xdr:colOff>127000</xdr:colOff>
      <xdr:row>58</xdr:row>
      <xdr:rowOff>43802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962452"/>
          <a:ext cx="838200" cy="2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92911</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69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43802</xdr:rowOff>
    </xdr:from>
    <xdr:to>
      <xdr:col>81</xdr:col>
      <xdr:colOff>50800</xdr:colOff>
      <xdr:row>58</xdr:row>
      <xdr:rowOff>59004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987902"/>
          <a:ext cx="8890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17403</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61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59004</xdr:rowOff>
    </xdr:from>
    <xdr:to>
      <xdr:col>76</xdr:col>
      <xdr:colOff>114300</xdr:colOff>
      <xdr:row>58</xdr:row>
      <xdr:rowOff>77946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10003104"/>
          <a:ext cx="889000" cy="1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42442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643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23489</xdr:rowOff>
    </xdr:from>
    <xdr:to>
      <xdr:col>71</xdr:col>
      <xdr:colOff>177800</xdr:colOff>
      <xdr:row>58</xdr:row>
      <xdr:rowOff>77946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967589"/>
          <a:ext cx="889000" cy="5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65063</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77731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67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139002</xdr:rowOff>
    </xdr:from>
    <xdr:to>
      <xdr:col>85</xdr:col>
      <xdr:colOff>177800</xdr:colOff>
      <xdr:row>58</xdr:row>
      <xdr:rowOff>69152</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9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53929</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826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164452</xdr:rowOff>
    </xdr:from>
    <xdr:to>
      <xdr:col>81</xdr:col>
      <xdr:colOff>101600</xdr:colOff>
      <xdr:row>58</xdr:row>
      <xdr:rowOff>94602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93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85729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10029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8204</xdr:rowOff>
    </xdr:from>
    <xdr:to>
      <xdr:col>76</xdr:col>
      <xdr:colOff>165100</xdr:colOff>
      <xdr:row>58</xdr:row>
      <xdr:rowOff>109804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95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100931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1004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27146</xdr:rowOff>
    </xdr:from>
    <xdr:to>
      <xdr:col>72</xdr:col>
      <xdr:colOff>38100</xdr:colOff>
      <xdr:row>58</xdr:row>
      <xdr:rowOff>128746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97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119873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06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144139</xdr:rowOff>
    </xdr:from>
    <xdr:to>
      <xdr:col>67</xdr:col>
      <xdr:colOff>101600</xdr:colOff>
      <xdr:row>58</xdr:row>
      <xdr:rowOff>74289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91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65416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1000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33382</xdr:rowOff>
    </xdr:from>
    <xdr:to>
      <xdr:col>85</xdr:col>
      <xdr:colOff>127000</xdr:colOff>
      <xdr:row>77</xdr:row>
      <xdr:rowOff>156617</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5481300" y="12892132"/>
          <a:ext cx="838200" cy="46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126846</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328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33382</xdr:rowOff>
    </xdr:from>
    <xdr:to>
      <xdr:col>81</xdr:col>
      <xdr:colOff>50800</xdr:colOff>
      <xdr:row>77</xdr:row>
      <xdr:rowOff>147234</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2300" y="12892132"/>
          <a:ext cx="889000" cy="456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40964</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41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147234</xdr:rowOff>
    </xdr:from>
    <xdr:to>
      <xdr:col>76</xdr:col>
      <xdr:colOff>114300</xdr:colOff>
      <xdr:row>78</xdr:row>
      <xdr:rowOff>91109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3703300" y="13348884"/>
          <a:ext cx="889000" cy="11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53281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426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113785</xdr:rowOff>
    </xdr:from>
    <xdr:to>
      <xdr:col>71</xdr:col>
      <xdr:colOff>177800</xdr:colOff>
      <xdr:row>78</xdr:row>
      <xdr:rowOff>91109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315435"/>
          <a:ext cx="889000" cy="148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106827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86960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46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105817</xdr:rowOff>
    </xdr:from>
    <xdr:to>
      <xdr:col>85</xdr:col>
      <xdr:colOff>177800</xdr:colOff>
      <xdr:row>78</xdr:row>
      <xdr:rowOff>35967</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30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128694</xdr:rowOff>
    </xdr:from>
    <xdr:ext cx="534377"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15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154032</xdr:rowOff>
    </xdr:from>
    <xdr:to>
      <xdr:col>81</xdr:col>
      <xdr:colOff>101600</xdr:colOff>
      <xdr:row>75</xdr:row>
      <xdr:rowOff>84182</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284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100709</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14111" y="1261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96434</xdr:rowOff>
    </xdr:from>
    <xdr:to>
      <xdr:col>76</xdr:col>
      <xdr:colOff>165100</xdr:colOff>
      <xdr:row>78</xdr:row>
      <xdr:rowOff>26584</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29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43111</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25111" y="13073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40309</xdr:rowOff>
    </xdr:from>
    <xdr:to>
      <xdr:col>72</xdr:col>
      <xdr:colOff>38100</xdr:colOff>
      <xdr:row>78</xdr:row>
      <xdr:rowOff>141909</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413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133036</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50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62985</xdr:rowOff>
    </xdr:from>
    <xdr:to>
      <xdr:col>67</xdr:col>
      <xdr:colOff>101600</xdr:colOff>
      <xdr:row>77</xdr:row>
      <xdr:rowOff>164585</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26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9662</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47111" y="1303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10483</xdr:rowOff>
    </xdr:from>
    <xdr:to>
      <xdr:col>85</xdr:col>
      <xdr:colOff>127000</xdr:colOff>
      <xdr:row>93</xdr:row>
      <xdr:rowOff>38173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5955333"/>
          <a:ext cx="838200" cy="27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148359</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264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20856</xdr:rowOff>
    </xdr:from>
    <xdr:to>
      <xdr:col>81</xdr:col>
      <xdr:colOff>50800</xdr:colOff>
      <xdr:row>93</xdr:row>
      <xdr:rowOff>38173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5965706"/>
          <a:ext cx="889000" cy="17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95421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38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20856</xdr:rowOff>
    </xdr:from>
    <xdr:to>
      <xdr:col>76</xdr:col>
      <xdr:colOff>114300</xdr:colOff>
      <xdr:row>93</xdr:row>
      <xdr:rowOff>56479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5965706"/>
          <a:ext cx="8890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91124</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37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35692</xdr:rowOff>
    </xdr:from>
    <xdr:to>
      <xdr:col>71</xdr:col>
      <xdr:colOff>177800</xdr:colOff>
      <xdr:row>93</xdr:row>
      <xdr:rowOff>56479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5980542"/>
          <a:ext cx="889000" cy="2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114076</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40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141164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42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131133</xdr:rowOff>
    </xdr:from>
    <xdr:to>
      <xdr:col>85</xdr:col>
      <xdr:colOff>177800</xdr:colOff>
      <xdr:row>93</xdr:row>
      <xdr:rowOff>61283</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590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154010</xdr:rowOff>
    </xdr:from>
    <xdr:ext cx="599010"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5755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158823</xdr:rowOff>
    </xdr:from>
    <xdr:to>
      <xdr:col>81</xdr:col>
      <xdr:colOff>101600</xdr:colOff>
      <xdr:row>93</xdr:row>
      <xdr:rowOff>88973</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593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91</xdr:row>
      <xdr:rowOff>105500</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181795" y="15707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141506</xdr:rowOff>
    </xdr:from>
    <xdr:to>
      <xdr:col>76</xdr:col>
      <xdr:colOff>165100</xdr:colOff>
      <xdr:row>93</xdr:row>
      <xdr:rowOff>71656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591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88183</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292795" y="1569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5679</xdr:rowOff>
    </xdr:from>
    <xdr:to>
      <xdr:col>72</xdr:col>
      <xdr:colOff>38100</xdr:colOff>
      <xdr:row>93</xdr:row>
      <xdr:rowOff>107279</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595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123806</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03795" y="15725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156342</xdr:rowOff>
    </xdr:from>
    <xdr:to>
      <xdr:col>67</xdr:col>
      <xdr:colOff>101600</xdr:colOff>
      <xdr:row>93</xdr:row>
      <xdr:rowOff>86492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592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91</xdr:row>
      <xdr:rowOff>103019</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14795" y="15704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議会費、総務費、衛生費、農林水産費、土木費、消防費、災害復旧費、公債費、諸支出金が類似団体内順位で</a:t>
          </a:r>
          <a:r>
            <a:rPr kumimoji="1" lang="en-US" altLang="ja-JP" sz="1100">
              <a:solidFill>
                <a:sysClr val="windowText" lastClr="000000"/>
              </a:solidFill>
              <a:effectLst/>
              <a:latin typeface="+mn-lt"/>
              <a:ea typeface="+mn-ea"/>
              <a:cs typeface="+mn-cs"/>
            </a:rPr>
            <a:t>81</a:t>
          </a:r>
          <a:r>
            <a:rPr kumimoji="1" lang="ja-JP" altLang="ja-JP" sz="1100">
              <a:solidFill>
                <a:sysClr val="windowText" lastClr="000000"/>
              </a:solidFill>
              <a:effectLst/>
              <a:latin typeface="+mn-lt"/>
              <a:ea typeface="+mn-ea"/>
              <a:cs typeface="+mn-cs"/>
            </a:rPr>
            <a:t>団体中</a:t>
          </a:r>
          <a:r>
            <a:rPr kumimoji="1" lang="en-US" altLang="ja-JP" sz="1100">
              <a:solidFill>
                <a:sysClr val="windowText" lastClr="000000"/>
              </a:solidFill>
              <a:effectLst/>
              <a:latin typeface="+mn-lt"/>
              <a:ea typeface="+mn-ea"/>
              <a:cs typeface="+mn-cs"/>
            </a:rPr>
            <a:t>20</a:t>
          </a:r>
          <a:r>
            <a:rPr kumimoji="1" lang="ja-JP" altLang="ja-JP" sz="1100">
              <a:solidFill>
                <a:sysClr val="windowText" lastClr="000000"/>
              </a:solidFill>
              <a:effectLst/>
              <a:latin typeface="+mn-lt"/>
              <a:ea typeface="+mn-ea"/>
              <a:cs typeface="+mn-cs"/>
            </a:rPr>
            <a:t>位以内と高く、それ以外の経費についても全体の約</a:t>
          </a:r>
          <a:r>
            <a:rPr kumimoji="1" lang="ja-JP" altLang="en-US" sz="1100">
              <a:solidFill>
                <a:sysClr val="windowText" lastClr="000000"/>
              </a:solidFill>
              <a:effectLst/>
              <a:latin typeface="+mn-lt"/>
              <a:ea typeface="+mn-ea"/>
              <a:cs typeface="+mn-cs"/>
            </a:rPr>
            <a:t>半数</a:t>
          </a:r>
          <a:r>
            <a:rPr kumimoji="1" lang="ja-JP" altLang="ja-JP" sz="1100">
              <a:solidFill>
                <a:sysClr val="windowText" lastClr="000000"/>
              </a:solidFill>
              <a:effectLst/>
              <a:latin typeface="+mn-lt"/>
              <a:ea typeface="+mn-ea"/>
              <a:cs typeface="+mn-cs"/>
            </a:rPr>
            <a:t>付近と高い位置にいる。</a:t>
          </a:r>
          <a:endParaRPr lang="ja-JP" altLang="ja-JP" sz="14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rgbClr val="FF0000"/>
              </a:solidFill>
              <a:effectLst/>
              <a:latin typeface="+mn-lt"/>
              <a:ea typeface="+mn-ea"/>
              <a:cs typeface="+mn-cs"/>
            </a:rPr>
            <a:t>　</a:t>
          </a:r>
          <a:r>
            <a:rPr kumimoji="1" lang="ja-JP" altLang="ja-JP" sz="1100">
              <a:solidFill>
                <a:schemeClr val="dk1"/>
              </a:solidFill>
              <a:effectLst/>
              <a:latin typeface="+mn-lt"/>
              <a:ea typeface="+mn-ea"/>
              <a:cs typeface="+mn-cs"/>
            </a:rPr>
            <a:t>本町では分母となる人口が少ないため、住民一人当たりのコストは全体的に高い傾向にある。</a:t>
          </a:r>
          <a:r>
            <a:rPr kumimoji="1" lang="ja-JP" altLang="ja-JP"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年度は、総務費</a:t>
          </a:r>
          <a:r>
            <a:rPr kumimoji="1" lang="ja-JP" altLang="en-US" sz="1100">
              <a:solidFill>
                <a:sysClr val="windowText" lastClr="000000"/>
              </a:solidFill>
              <a:effectLst/>
              <a:latin typeface="+mn-lt"/>
              <a:ea typeface="+mn-ea"/>
              <a:cs typeface="+mn-cs"/>
            </a:rPr>
            <a:t>においては</a:t>
          </a:r>
          <a:r>
            <a:rPr kumimoji="1" lang="ja-JP" altLang="ja-JP" sz="1100">
              <a:solidFill>
                <a:sysClr val="windowText" lastClr="000000"/>
              </a:solidFill>
              <a:effectLst/>
              <a:latin typeface="+mn-lt"/>
              <a:ea typeface="+mn-ea"/>
              <a:cs typeface="+mn-cs"/>
            </a:rPr>
            <a:t>本町特有の温泉施設やケーブルテレビ施設の運営委託料</a:t>
          </a:r>
          <a:r>
            <a:rPr kumimoji="1" lang="ja-JP" altLang="en-US" sz="1100">
              <a:solidFill>
                <a:sysClr val="windowText" lastClr="000000"/>
              </a:solidFill>
              <a:effectLst/>
              <a:latin typeface="+mn-lt"/>
              <a:ea typeface="+mn-ea"/>
              <a:cs typeface="+mn-cs"/>
            </a:rPr>
            <a:t>が計上されており元々高い値になっているが</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温泉施設第</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源泉整備事業に着手したため更に高くなっている。</a:t>
          </a:r>
          <a:r>
            <a:rPr lang="ja-JP" altLang="ja-JP" sz="1100">
              <a:solidFill>
                <a:sysClr val="windowText" lastClr="000000"/>
              </a:solidFill>
              <a:effectLst/>
              <a:latin typeface="+mn-lt"/>
              <a:ea typeface="+mn-ea"/>
              <a:cs typeface="+mn-cs"/>
            </a:rPr>
            <a:t>他に</a:t>
          </a:r>
          <a:r>
            <a:rPr kumimoji="1" lang="ja-JP" altLang="en-US" sz="1100">
              <a:solidFill>
                <a:sysClr val="windowText" lastClr="000000"/>
              </a:solidFill>
              <a:effectLst/>
              <a:latin typeface="+mn-lt"/>
              <a:ea typeface="+mn-ea"/>
              <a:cs typeface="+mn-cs"/>
            </a:rPr>
            <a:t>土木</a:t>
          </a:r>
          <a:r>
            <a:rPr kumimoji="1" lang="ja-JP" altLang="ja-JP" sz="1100">
              <a:solidFill>
                <a:sysClr val="windowText" lastClr="000000"/>
              </a:solidFill>
              <a:effectLst/>
              <a:latin typeface="+mn-lt"/>
              <a:ea typeface="+mn-ea"/>
              <a:cs typeface="+mn-cs"/>
            </a:rPr>
            <a:t>費</a:t>
          </a:r>
          <a:r>
            <a:rPr kumimoji="1" lang="ja-JP" altLang="en-US" sz="1100">
              <a:solidFill>
                <a:sysClr val="windowText" lastClr="000000"/>
              </a:solidFill>
              <a:effectLst/>
              <a:latin typeface="+mn-lt"/>
              <a:ea typeface="+mn-ea"/>
              <a:cs typeface="+mn-cs"/>
            </a:rPr>
            <a:t>が大きく増</a:t>
          </a:r>
          <a:r>
            <a:rPr kumimoji="1" lang="ja-JP" altLang="ja-JP" sz="1100">
              <a:solidFill>
                <a:sysClr val="windowText" lastClr="000000"/>
              </a:solidFill>
              <a:effectLst/>
              <a:latin typeface="+mn-lt"/>
              <a:ea typeface="+mn-ea"/>
              <a:cs typeface="+mn-cs"/>
            </a:rPr>
            <a:t>となった</a:t>
          </a:r>
          <a:r>
            <a:rPr kumimoji="1" lang="ja-JP" altLang="en-US" sz="1100">
              <a:solidFill>
                <a:sysClr val="windowText" lastClr="000000"/>
              </a:solidFill>
              <a:effectLst/>
              <a:latin typeface="+mn-lt"/>
              <a:ea typeface="+mn-ea"/>
              <a:cs typeface="+mn-cs"/>
            </a:rPr>
            <a:t>が、これは令和</a:t>
          </a:r>
          <a:r>
            <a:rPr kumimoji="1" lang="en-US" altLang="ja-JP" sz="1100">
              <a:solidFill>
                <a:sysClr val="windowText" lastClr="000000"/>
              </a:solidFill>
              <a:effectLst/>
              <a:latin typeface="+mn-lt"/>
              <a:ea typeface="+mn-ea"/>
              <a:cs typeface="+mn-cs"/>
            </a:rPr>
            <a:t>6</a:t>
          </a:r>
          <a:r>
            <a:rPr kumimoji="1" lang="ja-JP" altLang="en-US" sz="1100">
              <a:solidFill>
                <a:sysClr val="windowText" lastClr="000000"/>
              </a:solidFill>
              <a:effectLst/>
              <a:latin typeface="+mn-lt"/>
              <a:ea typeface="+mn-ea"/>
              <a:cs typeface="+mn-cs"/>
            </a:rPr>
            <a:t>年度の記録的な大雪に伴う除雪費の増が主な要因となっている</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pPr eaLnBrk="1" fontAlgn="auto" latinLnBrk="0" hangingPunct="1"/>
          <a:r>
            <a:rPr kumimoji="1" lang="ja-JP" altLang="ja-JP" sz="1100">
              <a:solidFill>
                <a:sysClr val="windowText" lastClr="000000"/>
              </a:solidFill>
              <a:effectLst/>
              <a:latin typeface="+mn-lt"/>
              <a:ea typeface="+mn-ea"/>
              <a:cs typeface="+mn-cs"/>
            </a:rPr>
            <a:t>　今後も全体的な費用削減を図りながら、効率的で健全な行財政運営に努めていく</a:t>
          </a:r>
          <a:r>
            <a:rPr kumimoji="1" lang="ja-JP" altLang="en-US" sz="1100">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ysClr val="windowText" lastClr="000000"/>
              </a:solidFill>
              <a:effectLst/>
              <a:latin typeface="+mn-lt"/>
              <a:ea typeface="+mn-ea"/>
              <a:cs typeface="+mn-cs"/>
            </a:rPr>
            <a:t>　財政調整基金については、中長期的な見通しのもと、決算剰余金を中心に積</a:t>
          </a:r>
          <a:r>
            <a:rPr kumimoji="1" lang="ja-JP" altLang="en-US" sz="900">
              <a:solidFill>
                <a:sysClr val="windowText" lastClr="000000"/>
              </a:solidFill>
              <a:effectLst/>
              <a:latin typeface="+mn-lt"/>
              <a:ea typeface="+mn-ea"/>
              <a:cs typeface="+mn-cs"/>
            </a:rPr>
            <a:t>み</a:t>
          </a:r>
          <a:r>
            <a:rPr kumimoji="1" lang="ja-JP" altLang="ja-JP" sz="900">
              <a:solidFill>
                <a:sysClr val="windowText" lastClr="000000"/>
              </a:solidFill>
              <a:effectLst/>
              <a:latin typeface="+mn-lt"/>
              <a:ea typeface="+mn-ea"/>
              <a:cs typeface="+mn-cs"/>
            </a:rPr>
            <a:t>立てるとともに、最低水準の取り崩しに努めて</a:t>
          </a:r>
          <a:r>
            <a:rPr kumimoji="1" lang="ja-JP" altLang="en-US" sz="900">
              <a:solidFill>
                <a:sysClr val="windowText" lastClr="000000"/>
              </a:solidFill>
              <a:effectLst/>
              <a:latin typeface="+mn-lt"/>
              <a:ea typeface="+mn-ea"/>
              <a:cs typeface="+mn-cs"/>
            </a:rPr>
            <a:t>おり</a:t>
          </a:r>
          <a:r>
            <a:rPr kumimoji="1" lang="ja-JP" altLang="ja-JP" sz="900">
              <a:solidFill>
                <a:sysClr val="windowText" lastClr="000000"/>
              </a:solidFill>
              <a:effectLst/>
              <a:latin typeface="+mn-lt"/>
              <a:ea typeface="+mn-ea"/>
              <a:cs typeface="+mn-cs"/>
            </a:rPr>
            <a:t>、令和</a:t>
          </a:r>
          <a:r>
            <a:rPr kumimoji="1" lang="en-US" altLang="ja-JP" sz="900">
              <a:solidFill>
                <a:sysClr val="windowText" lastClr="000000"/>
              </a:solidFill>
              <a:effectLst/>
              <a:latin typeface="+mn-lt"/>
              <a:ea typeface="+mn-ea"/>
              <a:cs typeface="+mn-cs"/>
            </a:rPr>
            <a:t>6</a:t>
          </a:r>
          <a:r>
            <a:rPr kumimoji="1" lang="ja-JP" altLang="ja-JP" sz="900">
              <a:solidFill>
                <a:sysClr val="windowText" lastClr="000000"/>
              </a:solidFill>
              <a:effectLst/>
              <a:latin typeface="+mn-lt"/>
              <a:ea typeface="+mn-ea"/>
              <a:cs typeface="+mn-cs"/>
            </a:rPr>
            <a:t>年度は</a:t>
          </a:r>
          <a:r>
            <a:rPr kumimoji="1" lang="ja-JP" altLang="en-US" sz="900">
              <a:solidFill>
                <a:sysClr val="windowText" lastClr="000000"/>
              </a:solidFill>
              <a:effectLst/>
              <a:latin typeface="+mn-lt"/>
              <a:ea typeface="+mn-ea"/>
              <a:cs typeface="+mn-cs"/>
            </a:rPr>
            <a:t>取り崩しよりも積み立てが多くなったため、数値が増</a:t>
          </a:r>
          <a:r>
            <a:rPr kumimoji="1" lang="ja-JP" altLang="ja-JP" sz="900">
              <a:solidFill>
                <a:sysClr val="windowText" lastClr="000000"/>
              </a:solidFill>
              <a:effectLst/>
              <a:latin typeface="+mn-lt"/>
              <a:ea typeface="+mn-ea"/>
              <a:cs typeface="+mn-cs"/>
            </a:rPr>
            <a:t>となっている。</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一般会計の歳入歳出では</a:t>
          </a:r>
          <a:r>
            <a:rPr kumimoji="1" lang="ja-JP" altLang="en-US" sz="900">
              <a:solidFill>
                <a:sysClr val="windowText" lastClr="000000"/>
              </a:solidFill>
              <a:effectLst/>
              <a:latin typeface="+mn-lt"/>
              <a:ea typeface="+mn-ea"/>
              <a:cs typeface="+mn-cs"/>
            </a:rPr>
            <a:t>、普通交付税やふるさと納税等の増により歳入総額が</a:t>
          </a:r>
          <a:r>
            <a:rPr kumimoji="1" lang="en-US" altLang="ja-JP" sz="900">
              <a:solidFill>
                <a:sysClr val="windowText" lastClr="000000"/>
              </a:solidFill>
              <a:effectLst/>
              <a:latin typeface="+mn-lt"/>
              <a:ea typeface="+mn-ea"/>
              <a:cs typeface="+mn-cs"/>
            </a:rPr>
            <a:t>1.9</a:t>
          </a:r>
          <a:r>
            <a:rPr kumimoji="1" lang="ja-JP" altLang="en-US" sz="900">
              <a:solidFill>
                <a:sysClr val="windowText" lastClr="000000"/>
              </a:solidFill>
              <a:effectLst/>
              <a:latin typeface="+mn-lt"/>
              <a:ea typeface="+mn-ea"/>
              <a:cs typeface="+mn-cs"/>
            </a:rPr>
            <a:t>％増したが、特別会計への繰出金や記録的大雪となった除雪費の増等により、歳出総額が</a:t>
          </a:r>
          <a:r>
            <a:rPr kumimoji="1" lang="en-US" altLang="ja-JP" sz="900">
              <a:solidFill>
                <a:sysClr val="windowText" lastClr="000000"/>
              </a:solidFill>
              <a:effectLst/>
              <a:latin typeface="+mn-lt"/>
              <a:ea typeface="+mn-ea"/>
              <a:cs typeface="+mn-cs"/>
            </a:rPr>
            <a:t>2.9</a:t>
          </a:r>
          <a:r>
            <a:rPr kumimoji="1" lang="ja-JP" altLang="en-US" sz="900">
              <a:solidFill>
                <a:sysClr val="windowText" lastClr="000000"/>
              </a:solidFill>
              <a:effectLst/>
              <a:latin typeface="+mn-lt"/>
              <a:ea typeface="+mn-ea"/>
              <a:cs typeface="+mn-cs"/>
            </a:rPr>
            <a:t>％増した結果</a:t>
          </a:r>
          <a:r>
            <a:rPr kumimoji="1" lang="ja-JP" altLang="ja-JP" sz="900">
              <a:solidFill>
                <a:sysClr val="windowText" lastClr="000000"/>
              </a:solidFill>
              <a:effectLst/>
              <a:latin typeface="+mn-lt"/>
              <a:ea typeface="+mn-ea"/>
              <a:cs typeface="+mn-cs"/>
            </a:rPr>
            <a:t>、</a:t>
          </a:r>
          <a:r>
            <a:rPr kumimoji="1" lang="ja-JP" altLang="en-US" sz="900">
              <a:solidFill>
                <a:sysClr val="windowText" lastClr="000000"/>
              </a:solidFill>
              <a:effectLst/>
              <a:latin typeface="+mn-lt"/>
              <a:ea typeface="+mn-ea"/>
              <a:cs typeface="+mn-cs"/>
            </a:rPr>
            <a:t>昨年度よりも実質収支額が少なくなり、また財政調整基金への積立額も少額であったことから、実質単年度収支がマイナスとなった。</a:t>
          </a:r>
          <a:endParaRPr lang="ja-JP" altLang="ja-JP" sz="900">
            <a:solidFill>
              <a:sysClr val="windowText" lastClr="000000"/>
            </a:solidFill>
            <a:effectLst/>
          </a:endParaRPr>
        </a:p>
        <a:p>
          <a:r>
            <a:rPr kumimoji="1" lang="ja-JP" altLang="ja-JP" sz="900">
              <a:solidFill>
                <a:sysClr val="windowText" lastClr="000000"/>
              </a:solidFill>
              <a:effectLst/>
              <a:latin typeface="+mn-lt"/>
              <a:ea typeface="+mn-ea"/>
              <a:cs typeface="+mn-cs"/>
            </a:rPr>
            <a:t>　今後も、財政調整基金の取り崩しが積立金を上回ることのないよう、事業の見直しや統廃合など歳出の合理化等を推進し、健全な財政運営に努める。</a:t>
          </a:r>
          <a:endParaRPr lang="ja-JP" altLang="ja-JP" sz="9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福島県西会津町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　令和</a:t>
          </a:r>
          <a:r>
            <a:rPr kumimoji="1" lang="en-US" altLang="ja-JP" sz="1100">
              <a:solidFill>
                <a:sysClr val="windowText" lastClr="000000"/>
              </a:solidFill>
              <a:effectLst/>
              <a:latin typeface="+mn-lt"/>
              <a:ea typeface="+mn-ea"/>
              <a:cs typeface="+mn-cs"/>
            </a:rPr>
            <a:t>6</a:t>
          </a:r>
          <a:r>
            <a:rPr kumimoji="1" lang="ja-JP" altLang="ja-JP" sz="1100">
              <a:solidFill>
                <a:sysClr val="windowText" lastClr="000000"/>
              </a:solidFill>
              <a:effectLst/>
              <a:latin typeface="+mn-lt"/>
              <a:ea typeface="+mn-ea"/>
              <a:cs typeface="+mn-cs"/>
            </a:rPr>
            <a:t>年度決算は、全ての会計において黒字で決算されている。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介護、国保、後期高齢といった公営事業会計や、水道、下水道、工業団地、住宅団地といった公営企業会計ともに、黒字経営で健全な財政運営がなされており、実質収支額も適当な値で推移していることから、一般会計からの余剰な繰り入れ等を行わず、適正規模の財政収支が保たれ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引き続き、特別会計の原則独立採算の理念を念頭におき、均衡のとれた全体的な財政運営に努める。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7639155</v>
      </c>
      <c r="BO4" s="371"/>
      <c r="BP4" s="371"/>
      <c r="BQ4" s="371"/>
      <c r="BR4" s="371"/>
      <c r="BS4" s="371"/>
      <c r="BT4" s="371"/>
      <c r="BU4" s="372"/>
      <c r="BV4" s="370">
        <v>7498046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7.2</v>
      </c>
      <c r="CU4" s="377"/>
      <c r="CV4" s="377"/>
      <c r="CW4" s="377"/>
      <c r="CX4" s="377"/>
      <c r="CY4" s="377"/>
      <c r="CZ4" s="377"/>
      <c r="DA4" s="378"/>
      <c r="DB4" s="376">
        <v>8.8000000000000007</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7323657</v>
      </c>
      <c r="BO5" s="408"/>
      <c r="BP5" s="408"/>
      <c r="BQ5" s="408"/>
      <c r="BR5" s="408"/>
      <c r="BS5" s="408"/>
      <c r="BT5" s="408"/>
      <c r="BU5" s="409"/>
      <c r="BV5" s="407">
        <v>7116142</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90.1</v>
      </c>
      <c r="CU5" s="405"/>
      <c r="CV5" s="405"/>
      <c r="CW5" s="405"/>
      <c r="CX5" s="405"/>
      <c r="CY5" s="405"/>
      <c r="CZ5" s="405"/>
      <c r="DA5" s="406"/>
      <c r="DB5" s="404">
        <v>90.5</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315498</v>
      </c>
      <c r="BO6" s="408"/>
      <c r="BP6" s="408"/>
      <c r="BQ6" s="408"/>
      <c r="BR6" s="408"/>
      <c r="BS6" s="408"/>
      <c r="BT6" s="408"/>
      <c r="BU6" s="409"/>
      <c r="BV6" s="407">
        <v>381904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90.3</v>
      </c>
      <c r="CU6" s="445"/>
      <c r="CV6" s="445"/>
      <c r="CW6" s="445"/>
      <c r="CX6" s="445"/>
      <c r="CY6" s="445"/>
      <c r="CZ6" s="445"/>
      <c r="DA6" s="446"/>
      <c r="DB6" s="444">
        <v>90.8</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36804</v>
      </c>
      <c r="BO7" s="408"/>
      <c r="BP7" s="408"/>
      <c r="BQ7" s="408"/>
      <c r="BR7" s="408"/>
      <c r="BS7" s="408"/>
      <c r="BT7" s="408"/>
      <c r="BU7" s="409"/>
      <c r="BV7" s="407">
        <v>47881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3878996</v>
      </c>
      <c r="CU7" s="408"/>
      <c r="CV7" s="408"/>
      <c r="CW7" s="408"/>
      <c r="CX7" s="408"/>
      <c r="CY7" s="408"/>
      <c r="CZ7" s="408"/>
      <c r="DA7" s="409"/>
      <c r="DB7" s="407">
        <v>3807471</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278694</v>
      </c>
      <c r="BO8" s="408"/>
      <c r="BP8" s="408"/>
      <c r="BQ8" s="408"/>
      <c r="BR8" s="408"/>
      <c r="BS8" s="408"/>
      <c r="BT8" s="408"/>
      <c r="BU8" s="409"/>
      <c r="BV8" s="407">
        <v>334023</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0.19</v>
      </c>
      <c r="CU8" s="448"/>
      <c r="CV8" s="448"/>
      <c r="CW8" s="448"/>
      <c r="CX8" s="448"/>
      <c r="CY8" s="448"/>
      <c r="CZ8" s="448"/>
      <c r="DA8" s="449"/>
      <c r="DB8" s="447">
        <v>0.2</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5770</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-55329</v>
      </c>
      <c r="BO9" s="408"/>
      <c r="BP9" s="408"/>
      <c r="BQ9" s="408"/>
      <c r="BR9" s="408"/>
      <c r="BS9" s="408"/>
      <c r="BT9" s="408"/>
      <c r="BU9" s="409"/>
      <c r="BV9" s="407">
        <v>52306</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13.5</v>
      </c>
      <c r="CU9" s="405"/>
      <c r="CV9" s="405"/>
      <c r="CW9" s="405"/>
      <c r="CX9" s="405"/>
      <c r="CY9" s="405"/>
      <c r="CZ9" s="405"/>
      <c r="DA9" s="406"/>
      <c r="DB9" s="404">
        <v>14.1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6582</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678990</v>
      </c>
      <c r="BO10" s="408"/>
      <c r="BP10" s="408"/>
      <c r="BQ10" s="408"/>
      <c r="BR10" s="408"/>
      <c r="BS10" s="408"/>
      <c r="BT10" s="408"/>
      <c r="BU10" s="409"/>
      <c r="BV10" s="407">
        <v>588074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5408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657307</v>
      </c>
      <c r="BO12" s="408"/>
      <c r="BP12" s="408"/>
      <c r="BQ12" s="408"/>
      <c r="BR12" s="408"/>
      <c r="BS12" s="408"/>
      <c r="BT12" s="408"/>
      <c r="BU12" s="409"/>
      <c r="BV12" s="407">
        <v>483238</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5368</v>
      </c>
      <c r="S13" s="492"/>
      <c r="T13" s="492"/>
      <c r="U13" s="492"/>
      <c r="V13" s="493"/>
      <c r="W13" s="423" t="s">
        <v>131</v>
      </c>
      <c r="X13" s="424"/>
      <c r="Y13" s="424"/>
      <c r="Z13" s="424"/>
      <c r="AA13" s="424"/>
      <c r="AB13" s="414"/>
      <c r="AC13" s="458">
        <v>489</v>
      </c>
      <c r="AD13" s="459"/>
      <c r="AE13" s="459"/>
      <c r="AF13" s="459"/>
      <c r="AG13" s="501"/>
      <c r="AH13" s="458">
        <v>614</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-33646</v>
      </c>
      <c r="BO13" s="408"/>
      <c r="BP13" s="408"/>
      <c r="BQ13" s="408"/>
      <c r="BR13" s="408"/>
      <c r="BS13" s="408"/>
      <c r="BT13" s="408"/>
      <c r="BU13" s="409"/>
      <c r="BV13" s="407">
        <v>157142</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11.5</v>
      </c>
      <c r="CU13" s="405"/>
      <c r="CV13" s="405"/>
      <c r="CW13" s="405"/>
      <c r="CX13" s="405"/>
      <c r="CY13" s="405"/>
      <c r="CZ13" s="405"/>
      <c r="DA13" s="406"/>
      <c r="DB13" s="404">
        <v>12.1</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5560</v>
      </c>
      <c r="S14" s="492"/>
      <c r="T14" s="492"/>
      <c r="U14" s="492"/>
      <c r="V14" s="493"/>
      <c r="W14" s="397"/>
      <c r="X14" s="398"/>
      <c r="Y14" s="398"/>
      <c r="Z14" s="398"/>
      <c r="AA14" s="398"/>
      <c r="AB14" s="387"/>
      <c r="AC14" s="494">
        <v>16.8</v>
      </c>
      <c r="AD14" s="495"/>
      <c r="AE14" s="495"/>
      <c r="AF14" s="495"/>
      <c r="AG14" s="496"/>
      <c r="AH14" s="494">
        <v>19</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65.400000000000006</v>
      </c>
      <c r="CU14" s="506"/>
      <c r="CV14" s="506"/>
      <c r="CW14" s="506"/>
      <c r="CX14" s="506"/>
      <c r="CY14" s="506"/>
      <c r="CZ14" s="506"/>
      <c r="DA14" s="507"/>
      <c r="DB14" s="505">
        <v>78.2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5518</v>
      </c>
      <c r="S15" s="492"/>
      <c r="T15" s="492"/>
      <c r="U15" s="492"/>
      <c r="V15" s="493"/>
      <c r="W15" s="423" t="s">
        <v>137</v>
      </c>
      <c r="X15" s="424"/>
      <c r="Y15" s="424"/>
      <c r="Z15" s="424"/>
      <c r="AA15" s="424"/>
      <c r="AB15" s="414"/>
      <c r="AC15" s="458">
        <v>984</v>
      </c>
      <c r="AD15" s="459"/>
      <c r="AE15" s="459"/>
      <c r="AF15" s="459"/>
      <c r="AG15" s="501"/>
      <c r="AH15" s="458">
        <v>1157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710860</v>
      </c>
      <c r="BO15" s="371"/>
      <c r="BP15" s="371"/>
      <c r="BQ15" s="371"/>
      <c r="BR15" s="371"/>
      <c r="BS15" s="371"/>
      <c r="BT15" s="371"/>
      <c r="BU15" s="372"/>
      <c r="BV15" s="370">
        <v>714361</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33.799999999999997</v>
      </c>
      <c r="AD16" s="495"/>
      <c r="AE16" s="495"/>
      <c r="AF16" s="495"/>
      <c r="AG16" s="496"/>
      <c r="AH16" s="494">
        <v>35.799999999999997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3724577</v>
      </c>
      <c r="BO16" s="408"/>
      <c r="BP16" s="408"/>
      <c r="BQ16" s="408"/>
      <c r="BR16" s="408"/>
      <c r="BS16" s="408"/>
      <c r="BT16" s="408"/>
      <c r="BU16" s="409"/>
      <c r="BV16" s="407">
        <v>3632419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141</v>
      </c>
      <c r="S17" s="514"/>
      <c r="T17" s="514"/>
      <c r="U17" s="514"/>
      <c r="V17" s="515"/>
      <c r="W17" s="423" t="s">
        <v>144</v>
      </c>
      <c r="X17" s="424"/>
      <c r="Y17" s="424"/>
      <c r="Z17" s="424"/>
      <c r="AA17" s="424"/>
      <c r="AB17" s="414"/>
      <c r="AC17" s="458">
        <v>1441</v>
      </c>
      <c r="AD17" s="459"/>
      <c r="AE17" s="459"/>
      <c r="AF17" s="459"/>
      <c r="AG17" s="501"/>
      <c r="AH17" s="458">
        <v>1464</v>
      </c>
      <c r="AI17" s="459"/>
      <c r="AJ17" s="459"/>
      <c r="AK17" s="459"/>
      <c r="AL17" s="460"/>
      <c r="AM17" s="436"/>
      <c r="AN17" s="437"/>
      <c r="AO17" s="437"/>
      <c r="AP17" s="437"/>
      <c r="AQ17" s="437"/>
      <c r="AR17" s="437"/>
      <c r="AS17" s="437"/>
      <c r="AT17" s="438"/>
      <c r="AU17" s="439"/>
      <c r="AV17" s="440"/>
      <c r="AW17" s="440"/>
      <c r="AX17" s="440"/>
      <c r="AY17" s="441" t="s">
        <v>145</v>
      </c>
      <c r="AZ17" s="442"/>
      <c r="BA17" s="442"/>
      <c r="BB17" s="442"/>
      <c r="BC17" s="442"/>
      <c r="BD17" s="442"/>
      <c r="BE17" s="442"/>
      <c r="BF17" s="442"/>
      <c r="BG17" s="442"/>
      <c r="BH17" s="442"/>
      <c r="BI17" s="442"/>
      <c r="BJ17" s="442"/>
      <c r="BK17" s="442"/>
      <c r="BL17" s="442"/>
      <c r="BM17" s="443"/>
      <c r="BN17" s="407">
        <v>868737</v>
      </c>
      <c r="BO17" s="408"/>
      <c r="BP17" s="408"/>
      <c r="BQ17" s="408"/>
      <c r="BR17" s="408"/>
      <c r="BS17" s="408"/>
      <c r="BT17" s="408"/>
      <c r="BU17" s="409"/>
      <c r="BV17" s="407">
        <v>874590</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146</v>
      </c>
      <c r="C18" s="450"/>
      <c r="D18" s="450"/>
      <c r="E18" s="530"/>
      <c r="F18" s="530"/>
      <c r="G18" s="530"/>
      <c r="H18" s="530"/>
      <c r="I18" s="530"/>
      <c r="J18" s="530"/>
      <c r="K18" s="530"/>
      <c r="L18" s="531">
        <v>298.18</v>
      </c>
      <c r="M18" s="531"/>
      <c r="N18" s="531"/>
      <c r="O18" s="531"/>
      <c r="P18" s="531"/>
      <c r="Q18" s="531"/>
      <c r="R18" s="532"/>
      <c r="S18" s="532"/>
      <c r="T18" s="532"/>
      <c r="U18" s="532"/>
      <c r="V18" s="533"/>
      <c r="W18" s="425"/>
      <c r="X18" s="426"/>
      <c r="Y18" s="426"/>
      <c r="Z18" s="426"/>
      <c r="AA18" s="426"/>
      <c r="AB18" s="417"/>
      <c r="AC18" s="534">
        <v>49.5</v>
      </c>
      <c r="AD18" s="535"/>
      <c r="AE18" s="535"/>
      <c r="AF18" s="535"/>
      <c r="AG18" s="536"/>
      <c r="AH18" s="534">
        <v>45.3</v>
      </c>
      <c r="AI18" s="535"/>
      <c r="AJ18" s="535"/>
      <c r="AK18" s="535"/>
      <c r="AL18" s="537"/>
      <c r="AM18" s="436"/>
      <c r="AN18" s="437"/>
      <c r="AO18" s="437"/>
      <c r="AP18" s="437"/>
      <c r="AQ18" s="437"/>
      <c r="AR18" s="437"/>
      <c r="AS18" s="437"/>
      <c r="AT18" s="438"/>
      <c r="AU18" s="439"/>
      <c r="AV18" s="440"/>
      <c r="AW18" s="440"/>
      <c r="AX18" s="440"/>
      <c r="AY18" s="441" t="s">
        <v>147</v>
      </c>
      <c r="AZ18" s="442"/>
      <c r="BA18" s="442"/>
      <c r="BB18" s="442"/>
      <c r="BC18" s="442"/>
      <c r="BD18" s="442"/>
      <c r="BE18" s="442"/>
      <c r="BF18" s="442"/>
      <c r="BG18" s="442"/>
      <c r="BH18" s="442"/>
      <c r="BI18" s="442"/>
      <c r="BJ18" s="442"/>
      <c r="BK18" s="442"/>
      <c r="BL18" s="442"/>
      <c r="BM18" s="443"/>
      <c r="BN18" s="407">
        <v>3513614</v>
      </c>
      <c r="BO18" s="408"/>
      <c r="BP18" s="408"/>
      <c r="BQ18" s="408"/>
      <c r="BR18" s="408"/>
      <c r="BS18" s="408"/>
      <c r="BT18" s="408"/>
      <c r="BU18" s="409"/>
      <c r="BV18" s="407">
        <v>3455885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148</v>
      </c>
      <c r="C19" s="450"/>
      <c r="D19" s="450"/>
      <c r="E19" s="530"/>
      <c r="F19" s="530"/>
      <c r="G19" s="530"/>
      <c r="H19" s="530"/>
      <c r="I19" s="530"/>
      <c r="J19" s="530"/>
      <c r="K19" s="530"/>
      <c r="L19" s="538">
        <v>19</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149</v>
      </c>
      <c r="AZ19" s="442"/>
      <c r="BA19" s="442"/>
      <c r="BB19" s="442"/>
      <c r="BC19" s="442"/>
      <c r="BD19" s="442"/>
      <c r="BE19" s="442"/>
      <c r="BF19" s="442"/>
      <c r="BG19" s="442"/>
      <c r="BH19" s="442"/>
      <c r="BI19" s="442"/>
      <c r="BJ19" s="442"/>
      <c r="BK19" s="442"/>
      <c r="BL19" s="442"/>
      <c r="BM19" s="443"/>
      <c r="BN19" s="407">
        <v>5937650</v>
      </c>
      <c r="BO19" s="408"/>
      <c r="BP19" s="408"/>
      <c r="BQ19" s="408"/>
      <c r="BR19" s="408"/>
      <c r="BS19" s="408"/>
      <c r="BT19" s="408"/>
      <c r="BU19" s="409"/>
      <c r="BV19" s="407">
        <v>5762443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150</v>
      </c>
      <c r="C20" s="450"/>
      <c r="D20" s="450"/>
      <c r="E20" s="530"/>
      <c r="F20" s="530"/>
      <c r="G20" s="530"/>
      <c r="H20" s="530"/>
      <c r="I20" s="530"/>
      <c r="J20" s="530"/>
      <c r="K20" s="530"/>
      <c r="L20" s="538">
        <v>2352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151</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152</v>
      </c>
      <c r="C22" s="551"/>
      <c r="D22" s="552"/>
      <c r="E22" s="419" t="s">
        <v>1</v>
      </c>
      <c r="F22" s="424"/>
      <c r="G22" s="424"/>
      <c r="H22" s="424"/>
      <c r="I22" s="424"/>
      <c r="J22" s="424"/>
      <c r="K22" s="414"/>
      <c r="L22" s="419" t="s">
        <v>153</v>
      </c>
      <c r="M22" s="424"/>
      <c r="N22" s="424"/>
      <c r="O22" s="424"/>
      <c r="P22" s="414"/>
      <c r="Q22" s="582" t="s">
        <v>154</v>
      </c>
      <c r="R22" s="583"/>
      <c r="S22" s="583"/>
      <c r="T22" s="583"/>
      <c r="U22" s="583"/>
      <c r="V22" s="584"/>
      <c r="W22" s="550" t="s">
        <v>155</v>
      </c>
      <c r="X22" s="551"/>
      <c r="Y22" s="552"/>
      <c r="Z22" s="419" t="s">
        <v>1</v>
      </c>
      <c r="AA22" s="424"/>
      <c r="AB22" s="424"/>
      <c r="AC22" s="424"/>
      <c r="AD22" s="424"/>
      <c r="AE22" s="424"/>
      <c r="AF22" s="424"/>
      <c r="AG22" s="414"/>
      <c r="AH22" s="588" t="s">
        <v>156</v>
      </c>
      <c r="AI22" s="424"/>
      <c r="AJ22" s="424"/>
      <c r="AK22" s="424"/>
      <c r="AL22" s="414"/>
      <c r="AM22" s="588" t="s">
        <v>157</v>
      </c>
      <c r="AN22" s="589"/>
      <c r="AO22" s="589"/>
      <c r="AP22" s="589"/>
      <c r="AQ22" s="589"/>
      <c r="AR22" s="590"/>
      <c r="AS22" s="582" t="s">
        <v>154</v>
      </c>
      <c r="AT22" s="583"/>
      <c r="AU22" s="583"/>
      <c r="AV22" s="583"/>
      <c r="AW22" s="583"/>
      <c r="AX22" s="594"/>
      <c r="AY22" s="367" t="s">
        <v>158</v>
      </c>
      <c r="AZ22" s="368"/>
      <c r="BA22" s="368"/>
      <c r="BB22" s="368"/>
      <c r="BC22" s="368"/>
      <c r="BD22" s="368"/>
      <c r="BE22" s="368"/>
      <c r="BF22" s="368"/>
      <c r="BG22" s="368"/>
      <c r="BH22" s="368"/>
      <c r="BI22" s="368"/>
      <c r="BJ22" s="368"/>
      <c r="BK22" s="368"/>
      <c r="BL22" s="368"/>
      <c r="BM22" s="369"/>
      <c r="BN22" s="370">
        <v>6194491</v>
      </c>
      <c r="BO22" s="371"/>
      <c r="BP22" s="371"/>
      <c r="BQ22" s="371"/>
      <c r="BR22" s="371"/>
      <c r="BS22" s="371"/>
      <c r="BT22" s="371"/>
      <c r="BU22" s="372"/>
      <c r="BV22" s="370">
        <v>6525110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159</v>
      </c>
      <c r="AZ23" s="442"/>
      <c r="BA23" s="442"/>
      <c r="BB23" s="442"/>
      <c r="BC23" s="442"/>
      <c r="BD23" s="442"/>
      <c r="BE23" s="442"/>
      <c r="BF23" s="442"/>
      <c r="BG23" s="442"/>
      <c r="BH23" s="442"/>
      <c r="BI23" s="442"/>
      <c r="BJ23" s="442"/>
      <c r="BK23" s="442"/>
      <c r="BL23" s="442"/>
      <c r="BM23" s="443"/>
      <c r="BN23" s="407">
        <v>6039844</v>
      </c>
      <c r="BO23" s="408"/>
      <c r="BP23" s="408"/>
      <c r="BQ23" s="408"/>
      <c r="BR23" s="408"/>
      <c r="BS23" s="408"/>
      <c r="BT23" s="408"/>
      <c r="BU23" s="409"/>
      <c r="BV23" s="407">
        <v>6323647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160</v>
      </c>
      <c r="F24" s="437"/>
      <c r="G24" s="437"/>
      <c r="H24" s="437"/>
      <c r="I24" s="437"/>
      <c r="J24" s="437"/>
      <c r="K24" s="438"/>
      <c r="L24" s="458">
        <v>1</v>
      </c>
      <c r="M24" s="459"/>
      <c r="N24" s="459"/>
      <c r="O24" s="459"/>
      <c r="P24" s="501"/>
      <c r="Q24" s="458">
        <v>7500</v>
      </c>
      <c r="R24" s="459"/>
      <c r="S24" s="459"/>
      <c r="T24" s="459"/>
      <c r="U24" s="459"/>
      <c r="V24" s="501"/>
      <c r="W24" s="553"/>
      <c r="X24" s="554"/>
      <c r="Y24" s="555"/>
      <c r="Z24" s="457" t="s">
        <v>161</v>
      </c>
      <c r="AA24" s="437"/>
      <c r="AB24" s="437"/>
      <c r="AC24" s="437"/>
      <c r="AD24" s="437"/>
      <c r="AE24" s="437"/>
      <c r="AF24" s="437"/>
      <c r="AG24" s="438"/>
      <c r="AH24" s="458">
        <v>104</v>
      </c>
      <c r="AI24" s="459"/>
      <c r="AJ24" s="459"/>
      <c r="AK24" s="459"/>
      <c r="AL24" s="501"/>
      <c r="AM24" s="458">
        <v>329160</v>
      </c>
      <c r="AN24" s="459"/>
      <c r="AO24" s="459"/>
      <c r="AP24" s="459"/>
      <c r="AQ24" s="459"/>
      <c r="AR24" s="501"/>
      <c r="AS24" s="458">
        <v>3165</v>
      </c>
      <c r="AT24" s="459"/>
      <c r="AU24" s="459"/>
      <c r="AV24" s="459"/>
      <c r="AW24" s="459"/>
      <c r="AX24" s="460"/>
      <c r="AY24" s="523" t="s">
        <v>162</v>
      </c>
      <c r="AZ24" s="524"/>
      <c r="BA24" s="524"/>
      <c r="BB24" s="524"/>
      <c r="BC24" s="524"/>
      <c r="BD24" s="524"/>
      <c r="BE24" s="524"/>
      <c r="BF24" s="524"/>
      <c r="BG24" s="524"/>
      <c r="BH24" s="524"/>
      <c r="BI24" s="524"/>
      <c r="BJ24" s="524"/>
      <c r="BK24" s="524"/>
      <c r="BL24" s="524"/>
      <c r="BM24" s="525"/>
      <c r="BN24" s="407">
        <v>4915851</v>
      </c>
      <c r="BO24" s="408"/>
      <c r="BP24" s="408"/>
      <c r="BQ24" s="408"/>
      <c r="BR24" s="408"/>
      <c r="BS24" s="408"/>
      <c r="BT24" s="408"/>
      <c r="BU24" s="409"/>
      <c r="BV24" s="407">
        <v>5086645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163</v>
      </c>
      <c r="F25" s="437"/>
      <c r="G25" s="437"/>
      <c r="H25" s="437"/>
      <c r="I25" s="437"/>
      <c r="J25" s="437"/>
      <c r="K25" s="438"/>
      <c r="L25" s="458">
        <v>1</v>
      </c>
      <c r="M25" s="459"/>
      <c r="N25" s="459"/>
      <c r="O25" s="459"/>
      <c r="P25" s="501"/>
      <c r="Q25" s="458">
        <v>6300</v>
      </c>
      <c r="R25" s="459"/>
      <c r="S25" s="459"/>
      <c r="T25" s="459"/>
      <c r="U25" s="459"/>
      <c r="V25" s="501"/>
      <c r="W25" s="553"/>
      <c r="X25" s="554"/>
      <c r="Y25" s="555"/>
      <c r="Z25" s="457" t="s">
        <v>164</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165</v>
      </c>
      <c r="AZ25" s="368"/>
      <c r="BA25" s="368"/>
      <c r="BB25" s="368"/>
      <c r="BC25" s="368"/>
      <c r="BD25" s="368"/>
      <c r="BE25" s="368"/>
      <c r="BF25" s="368"/>
      <c r="BG25" s="368"/>
      <c r="BH25" s="368"/>
      <c r="BI25" s="368"/>
      <c r="BJ25" s="368"/>
      <c r="BK25" s="368"/>
      <c r="BL25" s="368"/>
      <c r="BM25" s="369"/>
      <c r="BN25" s="370">
        <v>53009</v>
      </c>
      <c r="BO25" s="371"/>
      <c r="BP25" s="371"/>
      <c r="BQ25" s="371"/>
      <c r="BR25" s="371"/>
      <c r="BS25" s="371"/>
      <c r="BT25" s="371"/>
      <c r="BU25" s="372"/>
      <c r="BV25" s="370" t="s">
        <v>122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166</v>
      </c>
      <c r="F26" s="437"/>
      <c r="G26" s="437"/>
      <c r="H26" s="437"/>
      <c r="I26" s="437"/>
      <c r="J26" s="437"/>
      <c r="K26" s="438"/>
      <c r="L26" s="458">
        <v>1</v>
      </c>
      <c r="M26" s="459"/>
      <c r="N26" s="459"/>
      <c r="O26" s="459"/>
      <c r="P26" s="501"/>
      <c r="Q26" s="458">
        <v>6000</v>
      </c>
      <c r="R26" s="459"/>
      <c r="S26" s="459"/>
      <c r="T26" s="459"/>
      <c r="U26" s="459"/>
      <c r="V26" s="501"/>
      <c r="W26" s="553"/>
      <c r="X26" s="554"/>
      <c r="Y26" s="555"/>
      <c r="Z26" s="457" t="s">
        <v>167</v>
      </c>
      <c r="AA26" s="559"/>
      <c r="AB26" s="559"/>
      <c r="AC26" s="559"/>
      <c r="AD26" s="559"/>
      <c r="AE26" s="559"/>
      <c r="AF26" s="559"/>
      <c r="AG26" s="560"/>
      <c r="AH26" s="458">
        <v>1</v>
      </c>
      <c r="AI26" s="459"/>
      <c r="AJ26" s="459"/>
      <c r="AK26" s="459"/>
      <c r="AL26" s="501"/>
      <c r="AM26" s="458" t="s">
        <v>168</v>
      </c>
      <c r="AN26" s="459"/>
      <c r="AO26" s="459"/>
      <c r="AP26" s="459"/>
      <c r="AQ26" s="459"/>
      <c r="AR26" s="501"/>
      <c r="AS26" s="458" t="s">
        <v>168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3000</v>
      </c>
      <c r="R27" s="459"/>
      <c r="S27" s="459"/>
      <c r="T27" s="459"/>
      <c r="U27" s="459"/>
      <c r="V27" s="501"/>
      <c r="W27" s="553"/>
      <c r="X27" s="554"/>
      <c r="Y27" s="555"/>
      <c r="Z27" s="457" t="s">
        <v>171</v>
      </c>
      <c r="AA27" s="437"/>
      <c r="AB27" s="437"/>
      <c r="AC27" s="437"/>
      <c r="AD27" s="437"/>
      <c r="AE27" s="437"/>
      <c r="AF27" s="437"/>
      <c r="AG27" s="438"/>
      <c r="AH27" s="458">
        <v>1</v>
      </c>
      <c r="AI27" s="459"/>
      <c r="AJ27" s="459"/>
      <c r="AK27" s="459"/>
      <c r="AL27" s="501"/>
      <c r="AM27" s="458" t="s">
        <v>168</v>
      </c>
      <c r="AN27" s="459"/>
      <c r="AO27" s="459"/>
      <c r="AP27" s="459"/>
      <c r="AQ27" s="459"/>
      <c r="AR27" s="501"/>
      <c r="AS27" s="458" t="s">
        <v>168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91796</v>
      </c>
      <c r="BO27" s="527"/>
      <c r="BP27" s="527"/>
      <c r="BQ27" s="527"/>
      <c r="BR27" s="527"/>
      <c r="BS27" s="527"/>
      <c r="BT27" s="527"/>
      <c r="BU27" s="528"/>
      <c r="BV27" s="526">
        <v>91787</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2475</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894676</v>
      </c>
      <c r="BO28" s="371"/>
      <c r="BP28" s="371"/>
      <c r="BQ28" s="371"/>
      <c r="BR28" s="371"/>
      <c r="BS28" s="371"/>
      <c r="BT28" s="371"/>
      <c r="BU28" s="372"/>
      <c r="BV28" s="370">
        <v>872993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10</v>
      </c>
      <c r="M29" s="459"/>
      <c r="N29" s="459"/>
      <c r="O29" s="459"/>
      <c r="P29" s="501"/>
      <c r="Q29" s="458">
        <v>2250</v>
      </c>
      <c r="R29" s="459"/>
      <c r="S29" s="459"/>
      <c r="T29" s="459"/>
      <c r="U29" s="459"/>
      <c r="V29" s="501"/>
      <c r="W29" s="556"/>
      <c r="X29" s="557"/>
      <c r="Y29" s="558"/>
      <c r="Z29" s="457" t="s">
        <v>177</v>
      </c>
      <c r="AA29" s="437"/>
      <c r="AB29" s="437"/>
      <c r="AC29" s="437"/>
      <c r="AD29" s="437"/>
      <c r="AE29" s="437"/>
      <c r="AF29" s="437"/>
      <c r="AG29" s="438"/>
      <c r="AH29" s="458">
        <v>105</v>
      </c>
      <c r="AI29" s="459"/>
      <c r="AJ29" s="459"/>
      <c r="AK29" s="459"/>
      <c r="AL29" s="501"/>
      <c r="AM29" s="458">
        <v>331386</v>
      </c>
      <c r="AN29" s="459"/>
      <c r="AO29" s="459"/>
      <c r="AP29" s="459"/>
      <c r="AQ29" s="459"/>
      <c r="AR29" s="501"/>
      <c r="AS29" s="458">
        <v>3156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24212</v>
      </c>
      <c r="BO29" s="408"/>
      <c r="BP29" s="408"/>
      <c r="BQ29" s="408"/>
      <c r="BR29" s="408"/>
      <c r="BS29" s="408"/>
      <c r="BT29" s="408"/>
      <c r="BU29" s="409"/>
      <c r="BV29" s="407">
        <v>13716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98.4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281442</v>
      </c>
      <c r="BO30" s="527"/>
      <c r="BP30" s="527"/>
      <c r="BQ30" s="527"/>
      <c r="BR30" s="527"/>
      <c r="BS30" s="527"/>
      <c r="BT30" s="527"/>
      <c r="BU30" s="528"/>
      <c r="BV30" s="526">
        <v>176260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国民健康保険特別会計（事業勘定）</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水道事業会計（水道事業・簡易水道等事業）</v>
      </c>
      <c r="AP34" s="598"/>
      <c r="AQ34" s="598"/>
      <c r="AR34" s="598"/>
      <c r="AS34" s="598"/>
      <c r="AT34" s="598"/>
      <c r="AU34" s="598"/>
      <c r="AV34" s="598"/>
      <c r="AW34" s="598"/>
      <c r="AX34" s="598"/>
      <c r="AY34" s="598"/>
      <c r="AZ34" s="598"/>
      <c r="BA34" s="598"/>
      <c r="BB34" s="598"/>
      <c r="BC34" s="598"/>
      <c r="BD34" s="169"/>
      <c r="BE34" s="597">
        <f>IF(BG34="","",MAX(C34:D43,U34:V43,AM34:AN43)+1)</f>
        <v>8</v>
      </c>
      <c r="BF34" s="597"/>
      <c r="BG34" s="598" t="str">
        <f>IF('各会計、関係団体の財政状況及び健全化判断比率'!B34="","",'各会計、関係団体の財政状況及び健全化判断比率'!B34)</f>
        <v>工業団地造成事業特別会計</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喜多方地方広域市町村圏組合（一般会計）</v>
      </c>
      <c r="BZ34" s="598"/>
      <c r="CA34" s="598"/>
      <c r="CB34" s="598"/>
      <c r="CC34" s="598"/>
      <c r="CD34" s="598"/>
      <c r="CE34" s="598"/>
      <c r="CF34" s="598"/>
      <c r="CG34" s="598"/>
      <c r="CH34" s="598"/>
      <c r="CI34" s="598"/>
      <c r="CJ34" s="598"/>
      <c r="CK34" s="598"/>
      <c r="CL34" s="598"/>
      <c r="CM34" s="598"/>
      <c r="CN34" s="169"/>
      <c r="CO34" s="597">
        <f>IF(CQ34="","",MAX(C34:D43,U34:V43,AM34:AN43,BE34:BF43,BW34:BX43)+1)</f>
        <v>19</v>
      </c>
      <c r="CP34" s="597"/>
      <c r="CQ34" s="598" t="str">
        <f>IF('各会計、関係団体の財政状況及び健全化判断比率'!BS7="","",'各会計、関係団体の財政状況及び健全化判断比率'!BS7)</f>
        <v>株式会社西会津町振興公社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国民健康保険特別会計（診療施設勘定）</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IF('各会計、関係団体の財政状況及び健全化判断比率'!B33="","",'各会計、関係団体の財政状況及び健全化判断比率'!B33)</f>
        <v>下水道事業会計（公共下水道事業・農業集落排水処理事業・個別排水処理事業）</v>
      </c>
      <c r="AP35" s="598"/>
      <c r="AQ35" s="598"/>
      <c r="AR35" s="598"/>
      <c r="AS35" s="598"/>
      <c r="AT35" s="598"/>
      <c r="AU35" s="598"/>
      <c r="AV35" s="598"/>
      <c r="AW35" s="598"/>
      <c r="AX35" s="598"/>
      <c r="AY35" s="598"/>
      <c r="AZ35" s="598"/>
      <c r="BA35" s="598"/>
      <c r="BB35" s="598"/>
      <c r="BC35" s="598"/>
      <c r="BD35" s="169"/>
      <c r="BE35" s="597">
        <f t="shared" ref="BE35:BE43" si="1">IF(BG35="","",BE34+1)</f>
        <v>9</v>
      </c>
      <c r="BF35" s="597"/>
      <c r="BG35" s="598" t="str">
        <f>IF('各会計、関係団体の財政状況及び健全化判断比率'!B35="","",'各会計、関係団体の財政状況及び健全化判断比率'!B35)</f>
        <v>住宅団地造成事業特別会計</v>
      </c>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喜多方地方広域市町村圏組合（喜多方プラザ特別会計）</v>
      </c>
      <c r="BZ35" s="598"/>
      <c r="CA35" s="598"/>
      <c r="CB35" s="598"/>
      <c r="CC35" s="598"/>
      <c r="CD35" s="598"/>
      <c r="CE35" s="598"/>
      <c r="CF35" s="598"/>
      <c r="CG35" s="598"/>
      <c r="CH35" s="598"/>
      <c r="CI35" s="598"/>
      <c r="CJ35" s="598"/>
      <c r="CK35" s="598"/>
      <c r="CL35" s="598"/>
      <c r="CM35" s="598"/>
      <c r="CN35" s="169"/>
      <c r="CO35" s="597">
        <f t="shared" ref="CO35:CO43" si="3">IF(CQ35="","",CO34+1)</f>
        <v>20</v>
      </c>
      <c r="CP35" s="597"/>
      <c r="CQ35" s="598" t="str">
        <f>IF('各会計、関係団体の財政状況及び健全化判断比率'!BS8="","",'各会計、関係団体の財政状況及び健全化判断比率'!BS8)</f>
        <v>一般財団法人西会津町農業公社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福島県市町村総合事務組合（一般会計）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福島県市町村総合事務組合（消防補償等特別会計）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福島県市町村総合事務組合（消防賞じゅつ金特別会計）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福島県市町村総合事務組合（非常勤職員公務災害補償特別会計）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福島県市町村総合事務組合（自治会館管理特別会計）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福島県後期高齢者医療広域連合（一般会計）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18</v>
      </c>
      <c r="BX42" s="597"/>
      <c r="BY42" s="598" t="str">
        <f>IF('各会計、関係団体の財政状況及び健全化判断比率'!B76="","",'各会計、関係団体の財政状況及び健全化判断比率'!B76)</f>
        <v>福島県後期高齢者医療広域連合（後期高齢者医療特別会計）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ZkEztnOHFW7x/p2s3nouNNqPQkD9sL4PyFBQF5XiiQyrvLMUeYp7Rs8epWW4DBICdgUs+L+k/SOheXpfvGwP0Q==" saltValue="Qwlanj1j130+seapHGiXz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6" zoomScale="85" zoomScaleNormal="85" zoomScaleSheetLayoutView="100" workbookViewId="0">
      <selection activeCell="K32" sqref="K32"/>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51" t="s">
        <v>536</v>
      </c>
      <c r="D34" s="1151"/>
      <c r="E34" s="1152"/>
      <c r="F34" s="32">
        <v>6.52</v>
      </c>
      <c r="G34" s="33">
        <v>5.43</v>
      </c>
      <c r="H34" s="33">
        <v>7.38</v>
      </c>
      <c r="I34" s="33">
        <v>8.77</v>
      </c>
      <c r="J34" s="34">
        <v>7.18</v>
      </c>
      <c r="K34" s="22"/>
      <c r="L34" s="22"/>
      <c r="M34" s="22"/>
      <c r="N34" s="22"/>
      <c r="O34" s="22"/>
      <c r="P34" s="22"/>
    </row>
    <row r="35" spans="1:16" ht="39" customHeight="1" x14ac:dyDescent="0.15">
      <c r="A35" s="22"/>
      <c r="B35" s="35"/>
      <c r="C35" s="1145" t="s">
        <v>537</v>
      </c>
      <c r="D35" s="1146"/>
      <c r="E35" s="1147"/>
      <c r="F35" s="36">
        <v>4.4400000000000004</v>
      </c>
      <c r="G35" s="37">
        <v>4.0199999999999996</v>
      </c>
      <c r="H35" s="37">
        <v>3.6</v>
      </c>
      <c r="I35" s="37">
        <v>2.84</v>
      </c>
      <c r="J35" s="38">
        <v>2.5299999999999998</v>
      </c>
      <c r="K35" s="22"/>
      <c r="L35" s="22"/>
      <c r="M35" s="22"/>
      <c r="N35" s="22"/>
      <c r="O35" s="22"/>
      <c r="P35" s="22"/>
    </row>
    <row r="36" spans="1:16" ht="39" customHeight="1" x14ac:dyDescent="0.15">
      <c r="A36" s="22"/>
      <c r="B36" s="35"/>
      <c r="C36" s="1145" t="s">
        <v>538</v>
      </c>
      <c r="D36" s="1146"/>
      <c r="E36" s="1147"/>
      <c r="F36" s="36">
        <v>0.79</v>
      </c>
      <c r="G36" s="37">
        <v>1.64</v>
      </c>
      <c r="H36" s="37">
        <v>1.18</v>
      </c>
      <c r="I36" s="37">
        <v>0.8</v>
      </c>
      <c r="J36" s="38">
        <v>1.48</v>
      </c>
      <c r="K36" s="22"/>
      <c r="L36" s="22"/>
      <c r="M36" s="22"/>
      <c r="N36" s="22"/>
      <c r="O36" s="22"/>
      <c r="P36" s="22"/>
    </row>
    <row r="37" spans="1:16" ht="39" customHeight="1" x14ac:dyDescent="0.15">
      <c r="A37" s="22"/>
      <c r="B37" s="35"/>
      <c r="C37" s="1145" t="s">
        <v>539</v>
      </c>
      <c r="D37" s="1146"/>
      <c r="E37" s="1147"/>
      <c r="F37" s="36">
        <v>0.57999999999999996</v>
      </c>
      <c r="G37" s="37">
        <v>0.88</v>
      </c>
      <c r="H37" s="37">
        <v>0.77</v>
      </c>
      <c r="I37" s="37">
        <v>0.9</v>
      </c>
      <c r="J37" s="38">
        <v>1.1299999999999999</v>
      </c>
      <c r="K37" s="22"/>
      <c r="L37" s="22"/>
      <c r="M37" s="22"/>
      <c r="N37" s="22"/>
      <c r="O37" s="22"/>
      <c r="P37" s="22"/>
    </row>
    <row r="38" spans="1:16" ht="39" customHeight="1" x14ac:dyDescent="0.15">
      <c r="A38" s="22"/>
      <c r="B38" s="35"/>
      <c r="C38" s="1145" t="s">
        <v>540</v>
      </c>
      <c r="D38" s="1146"/>
      <c r="E38" s="1147"/>
      <c r="F38" s="36">
        <v>0.41</v>
      </c>
      <c r="G38" s="37">
        <v>0.67</v>
      </c>
      <c r="H38" s="37">
        <v>0.49</v>
      </c>
      <c r="I38" s="37">
        <v>0.37</v>
      </c>
      <c r="J38" s="38">
        <v>0.39</v>
      </c>
      <c r="K38" s="22"/>
      <c r="L38" s="22"/>
      <c r="M38" s="22"/>
      <c r="N38" s="22"/>
      <c r="O38" s="22"/>
      <c r="P38" s="22"/>
    </row>
    <row r="39" spans="1:16" ht="39" customHeight="1" x14ac:dyDescent="0.15">
      <c r="A39" s="22"/>
      <c r="B39" s="35"/>
      <c r="C39" s="1145" t="s">
        <v>541</v>
      </c>
      <c r="D39" s="1146"/>
      <c r="E39" s="1147"/>
      <c r="F39" s="36">
        <v>0.44</v>
      </c>
      <c r="G39" s="37">
        <v>0.38</v>
      </c>
      <c r="H39" s="37">
        <v>0.32</v>
      </c>
      <c r="I39" s="37">
        <v>0.09</v>
      </c>
      <c r="J39" s="38">
        <v>0.31</v>
      </c>
      <c r="K39" s="22"/>
      <c r="L39" s="22"/>
      <c r="M39" s="22"/>
      <c r="N39" s="22"/>
      <c r="O39" s="22"/>
      <c r="P39" s="22"/>
    </row>
    <row r="40" spans="1:16" ht="39" customHeight="1" x14ac:dyDescent="0.15">
      <c r="A40" s="22"/>
      <c r="B40" s="35"/>
      <c r="C40" s="1145" t="s">
        <v>542</v>
      </c>
      <c r="D40" s="1146"/>
      <c r="E40" s="1147"/>
      <c r="F40" s="36">
        <v>0.1</v>
      </c>
      <c r="G40" s="37">
        <v>0.08</v>
      </c>
      <c r="H40" s="37">
        <v>0.16</v>
      </c>
      <c r="I40" s="37">
        <v>0.13</v>
      </c>
      <c r="J40" s="38">
        <v>0.09</v>
      </c>
      <c r="K40" s="22"/>
      <c r="L40" s="22"/>
      <c r="M40" s="22"/>
      <c r="N40" s="22"/>
      <c r="O40" s="22"/>
      <c r="P40" s="22"/>
    </row>
    <row r="41" spans="1:16" ht="39" customHeight="1" x14ac:dyDescent="0.15">
      <c r="A41" s="22"/>
      <c r="B41" s="35"/>
      <c r="C41" s="1145" t="s">
        <v>543</v>
      </c>
      <c r="D41" s="1146"/>
      <c r="E41" s="1147"/>
      <c r="F41" s="36">
        <v>7.0000000000000007E-2</v>
      </c>
      <c r="G41" s="37">
        <v>0.06</v>
      </c>
      <c r="H41" s="37">
        <v>0.06</v>
      </c>
      <c r="I41" s="37">
        <v>0.05</v>
      </c>
      <c r="J41" s="38">
        <v>0.04</v>
      </c>
      <c r="K41" s="22"/>
      <c r="L41" s="22"/>
      <c r="M41" s="22"/>
      <c r="N41" s="22"/>
      <c r="O41" s="22"/>
      <c r="P41" s="22"/>
    </row>
    <row r="42" spans="1:16" ht="39" customHeight="1" x14ac:dyDescent="0.15">
      <c r="A42" s="22"/>
      <c r="B42" s="39"/>
      <c r="C42" s="1145" t="s">
        <v>544</v>
      </c>
      <c r="D42" s="1146"/>
      <c r="E42" s="1147"/>
      <c r="F42" s="36" t="s">
        <v>490</v>
      </c>
      <c r="G42" s="37" t="s">
        <v>490</v>
      </c>
      <c r="H42" s="37" t="s">
        <v>490</v>
      </c>
      <c r="I42" s="37" t="s">
        <v>490</v>
      </c>
      <c r="J42" s="38" t="s">
        <v>490</v>
      </c>
      <c r="K42" s="22"/>
      <c r="L42" s="22"/>
      <c r="M42" s="22"/>
      <c r="N42" s="22"/>
      <c r="O42" s="22"/>
      <c r="P42" s="22"/>
    </row>
    <row r="43" spans="1:16" ht="39" customHeight="1" thickBot="1" x14ac:dyDescent="0.2">
      <c r="A43" s="22"/>
      <c r="B43" s="40"/>
      <c r="C43" s="1148" t="s">
        <v>545</v>
      </c>
      <c r="D43" s="1149"/>
      <c r="E43" s="1150"/>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aleu+1BA3jfZ+xaP/IxXfAszo4A8wxs7uTh8MMwG805cU6jHNbaW4A1a0NFi6+RG0CaNWiaSjF+y103zuXzNAA==" saltValue="yqkl3VticOgiyzTDiy1k0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28" zoomScale="85" zoomScaleNormal="85" zoomScaleSheetLayoutView="55" workbookViewId="0">
      <selection activeCell="Q55" sqref="Q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833</v>
      </c>
      <c r="L45" s="60">
        <v>846</v>
      </c>
      <c r="M45" s="60">
        <v>858</v>
      </c>
      <c r="N45" s="60">
        <v>821</v>
      </c>
      <c r="O45" s="61">
        <v>825</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490</v>
      </c>
      <c r="L46" s="64" t="s">
        <v>490</v>
      </c>
      <c r="M46" s="64" t="s">
        <v>490</v>
      </c>
      <c r="N46" s="64" t="s">
        <v>490</v>
      </c>
      <c r="O46" s="65" t="s">
        <v>490</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490</v>
      </c>
      <c r="L47" s="64" t="s">
        <v>490</v>
      </c>
      <c r="M47" s="64" t="s">
        <v>490</v>
      </c>
      <c r="N47" s="64" t="s">
        <v>490</v>
      </c>
      <c r="O47" s="65" t="s">
        <v>490</v>
      </c>
      <c r="P47" s="48"/>
      <c r="Q47" s="48"/>
      <c r="R47" s="48"/>
      <c r="S47" s="48"/>
      <c r="T47" s="48"/>
      <c r="U47" s="48"/>
    </row>
    <row r="48" spans="1:21" ht="30.75" customHeight="1" x14ac:dyDescent="0.15">
      <c r="A48" s="48"/>
      <c r="B48" s="1155"/>
      <c r="C48" s="1156"/>
      <c r="D48" s="62"/>
      <c r="E48" s="1161" t="s">
        <v>13</v>
      </c>
      <c r="F48" s="1161"/>
      <c r="G48" s="1161"/>
      <c r="H48" s="1161"/>
      <c r="I48" s="1161"/>
      <c r="J48" s="1162"/>
      <c r="K48" s="63">
        <v>246</v>
      </c>
      <c r="L48" s="64">
        <v>197</v>
      </c>
      <c r="M48" s="64">
        <v>206</v>
      </c>
      <c r="N48" s="64">
        <v>219</v>
      </c>
      <c r="O48" s="65">
        <v>195</v>
      </c>
      <c r="P48" s="48"/>
      <c r="Q48" s="48"/>
      <c r="R48" s="48"/>
      <c r="S48" s="48"/>
      <c r="T48" s="48"/>
      <c r="U48" s="48"/>
    </row>
    <row r="49" spans="1:21" ht="30.75" customHeight="1" x14ac:dyDescent="0.15">
      <c r="A49" s="48"/>
      <c r="B49" s="1155"/>
      <c r="C49" s="1156"/>
      <c r="D49" s="62"/>
      <c r="E49" s="1161" t="s">
        <v>14</v>
      </c>
      <c r="F49" s="1161"/>
      <c r="G49" s="1161"/>
      <c r="H49" s="1161"/>
      <c r="I49" s="1161"/>
      <c r="J49" s="1162"/>
      <c r="K49" s="63">
        <v>19</v>
      </c>
      <c r="L49" s="64">
        <v>19</v>
      </c>
      <c r="M49" s="64">
        <v>26</v>
      </c>
      <c r="N49" s="64">
        <v>25</v>
      </c>
      <c r="O49" s="65">
        <v>18</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v>0</v>
      </c>
      <c r="O50" s="65" t="s">
        <v>490</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v>0</v>
      </c>
      <c r="O51" s="65">
        <v>1</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734</v>
      </c>
      <c r="L52" s="64">
        <v>680</v>
      </c>
      <c r="M52" s="64">
        <v>711</v>
      </c>
      <c r="N52" s="64">
        <v>691</v>
      </c>
      <c r="O52" s="65">
        <v>705</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364</v>
      </c>
      <c r="L53" s="69">
        <v>382</v>
      </c>
      <c r="M53" s="69">
        <v>379</v>
      </c>
      <c r="N53" s="69">
        <v>374</v>
      </c>
      <c r="O53" s="70">
        <v>334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D7maPMxniHas9wCT/s468cCIyL3D7X54bnRiMQdZWi3f/84NGWS5gzOHAZmwlmiA6ZIyYbsprlOSoMrxnpodw==" saltValue="LOWp/sw6H/uFDJbt28ea7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9" zoomScale="85" zoomScaleNormal="85" zoomScaleSheetLayoutView="100" workbookViewId="0">
      <selection activeCell="P55" sqref="P55"/>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529</v>
      </c>
      <c r="J40" s="103" t="s">
        <v>530</v>
      </c>
      <c r="K40" s="103" t="s">
        <v>531</v>
      </c>
      <c r="L40" s="103" t="s">
        <v>532</v>
      </c>
      <c r="M40" s="104" t="s">
        <v>533</v>
      </c>
    </row>
    <row r="41" spans="2:13" ht="27.75" customHeight="1" x14ac:dyDescent="0.15">
      <c r="B41" s="1184" t="s">
        <v>30</v>
      </c>
      <c r="C41" s="1185"/>
      <c r="D41" s="105"/>
      <c r="E41" s="1190" t="s">
        <v>31</v>
      </c>
      <c r="F41" s="1190"/>
      <c r="G41" s="1190"/>
      <c r="H41" s="1191"/>
      <c r="I41" s="343">
        <v>7595</v>
      </c>
      <c r="J41" s="344">
        <v>7239</v>
      </c>
      <c r="K41" s="344">
        <v>6827</v>
      </c>
      <c r="L41" s="344">
        <v>6525</v>
      </c>
      <c r="M41" s="345">
        <v>6194</v>
      </c>
    </row>
    <row r="42" spans="2:13" ht="27.75" customHeight="1" x14ac:dyDescent="0.15">
      <c r="B42" s="1186"/>
      <c r="C42" s="1187"/>
      <c r="D42" s="106"/>
      <c r="E42" s="1192" t="s">
        <v>32</v>
      </c>
      <c r="F42" s="1192"/>
      <c r="G42" s="1192"/>
      <c r="H42" s="1193"/>
      <c r="I42" s="346" t="s">
        <v>490</v>
      </c>
      <c r="J42" s="347" t="s">
        <v>490</v>
      </c>
      <c r="K42" s="347" t="s">
        <v>490</v>
      </c>
      <c r="L42" s="347" t="s">
        <v>490</v>
      </c>
      <c r="M42" s="348" t="s">
        <v>490</v>
      </c>
    </row>
    <row r="43" spans="2:13" ht="27.75" customHeight="1" x14ac:dyDescent="0.15">
      <c r="B43" s="1186"/>
      <c r="C43" s="1187"/>
      <c r="D43" s="106"/>
      <c r="E43" s="1192" t="s">
        <v>33</v>
      </c>
      <c r="F43" s="1192"/>
      <c r="G43" s="1192"/>
      <c r="H43" s="1193"/>
      <c r="I43" s="346">
        <v>2349</v>
      </c>
      <c r="J43" s="347">
        <v>2043</v>
      </c>
      <c r="K43" s="347">
        <v>2186</v>
      </c>
      <c r="L43" s="347">
        <v>2208</v>
      </c>
      <c r="M43" s="348">
        <v>2187</v>
      </c>
    </row>
    <row r="44" spans="2:13" ht="27.75" customHeight="1" x14ac:dyDescent="0.15">
      <c r="B44" s="1186"/>
      <c r="C44" s="1187"/>
      <c r="D44" s="106"/>
      <c r="E44" s="1192" t="s">
        <v>34</v>
      </c>
      <c r="F44" s="1192"/>
      <c r="G44" s="1192"/>
      <c r="H44" s="1193"/>
      <c r="I44" s="346">
        <v>231</v>
      </c>
      <c r="J44" s="347">
        <v>286</v>
      </c>
      <c r="K44" s="347">
        <v>284</v>
      </c>
      <c r="L44" s="347">
        <v>268</v>
      </c>
      <c r="M44" s="348">
        <v>237</v>
      </c>
    </row>
    <row r="45" spans="2:13" ht="27.75" customHeight="1" x14ac:dyDescent="0.15">
      <c r="B45" s="1186"/>
      <c r="C45" s="1187"/>
      <c r="D45" s="106"/>
      <c r="E45" s="1192" t="s">
        <v>35</v>
      </c>
      <c r="F45" s="1192"/>
      <c r="G45" s="1192"/>
      <c r="H45" s="1193"/>
      <c r="I45" s="346">
        <v>771</v>
      </c>
      <c r="J45" s="347">
        <v>791</v>
      </c>
      <c r="K45" s="347">
        <v>812</v>
      </c>
      <c r="L45" s="347">
        <v>846</v>
      </c>
      <c r="M45" s="348">
        <v>784</v>
      </c>
    </row>
    <row r="46" spans="2:13" ht="27.75" customHeight="1" x14ac:dyDescent="0.15">
      <c r="B46" s="1186"/>
      <c r="C46" s="1187"/>
      <c r="D46" s="107"/>
      <c r="E46" s="1192" t="s">
        <v>36</v>
      </c>
      <c r="F46" s="1192"/>
      <c r="G46" s="1192"/>
      <c r="H46" s="1193"/>
      <c r="I46" s="346" t="s">
        <v>490</v>
      </c>
      <c r="J46" s="347" t="s">
        <v>490</v>
      </c>
      <c r="K46" s="347" t="s">
        <v>490</v>
      </c>
      <c r="L46" s="347" t="s">
        <v>490</v>
      </c>
      <c r="M46" s="348" t="s">
        <v>490</v>
      </c>
    </row>
    <row r="47" spans="2:13" ht="27.75" customHeight="1" x14ac:dyDescent="0.15">
      <c r="B47" s="1186"/>
      <c r="C47" s="1187"/>
      <c r="D47" s="108"/>
      <c r="E47" s="1194" t="s">
        <v>37</v>
      </c>
      <c r="F47" s="1195"/>
      <c r="G47" s="1195"/>
      <c r="H47" s="1196"/>
      <c r="I47" s="346" t="s">
        <v>490</v>
      </c>
      <c r="J47" s="347" t="s">
        <v>490</v>
      </c>
      <c r="K47" s="347" t="s">
        <v>490</v>
      </c>
      <c r="L47" s="347" t="s">
        <v>490</v>
      </c>
      <c r="M47" s="348" t="s">
        <v>490</v>
      </c>
    </row>
    <row r="48" spans="2:13" ht="27.75" customHeight="1" x14ac:dyDescent="0.15">
      <c r="B48" s="1186"/>
      <c r="C48" s="1187"/>
      <c r="D48" s="106"/>
      <c r="E48" s="1192" t="s">
        <v>38</v>
      </c>
      <c r="F48" s="1192"/>
      <c r="G48" s="1192"/>
      <c r="H48" s="1193"/>
      <c r="I48" s="346" t="s">
        <v>490</v>
      </c>
      <c r="J48" s="347" t="s">
        <v>490</v>
      </c>
      <c r="K48" s="347" t="s">
        <v>490</v>
      </c>
      <c r="L48" s="347" t="s">
        <v>490</v>
      </c>
      <c r="M48" s="348" t="s">
        <v>490</v>
      </c>
    </row>
    <row r="49" spans="2:13" ht="27.75" customHeight="1" x14ac:dyDescent="0.15">
      <c r="B49" s="1188"/>
      <c r="C49" s="1189"/>
      <c r="D49" s="106"/>
      <c r="E49" s="1192" t="s">
        <v>39</v>
      </c>
      <c r="F49" s="1192"/>
      <c r="G49" s="1192"/>
      <c r="H49" s="1193"/>
      <c r="I49" s="346" t="s">
        <v>490</v>
      </c>
      <c r="J49" s="347" t="s">
        <v>490</v>
      </c>
      <c r="K49" s="347" t="s">
        <v>490</v>
      </c>
      <c r="L49" s="347" t="s">
        <v>490</v>
      </c>
      <c r="M49" s="348" t="s">
        <v>490</v>
      </c>
    </row>
    <row r="50" spans="2:13" ht="27.75" customHeight="1" x14ac:dyDescent="0.15">
      <c r="B50" s="1197" t="s">
        <v>40</v>
      </c>
      <c r="C50" s="1198"/>
      <c r="D50" s="109"/>
      <c r="E50" s="1192" t="s">
        <v>41</v>
      </c>
      <c r="F50" s="1192"/>
      <c r="G50" s="1192"/>
      <c r="H50" s="1193"/>
      <c r="I50" s="346">
        <v>977</v>
      </c>
      <c r="J50" s="347">
        <v>1259</v>
      </c>
      <c r="K50" s="347">
        <v>1062</v>
      </c>
      <c r="L50" s="347">
        <v>1202</v>
      </c>
      <c r="M50" s="348">
        <v>1339</v>
      </c>
    </row>
    <row r="51" spans="2:13" ht="27.75" customHeight="1" x14ac:dyDescent="0.15">
      <c r="B51" s="1186"/>
      <c r="C51" s="1187"/>
      <c r="D51" s="106"/>
      <c r="E51" s="1192" t="s">
        <v>42</v>
      </c>
      <c r="F51" s="1192"/>
      <c r="G51" s="1192"/>
      <c r="H51" s="1193"/>
      <c r="I51" s="346">
        <v>67</v>
      </c>
      <c r="J51" s="347">
        <v>68</v>
      </c>
      <c r="K51" s="347">
        <v>76</v>
      </c>
      <c r="L51" s="347">
        <v>126</v>
      </c>
      <c r="M51" s="348">
        <v>170</v>
      </c>
    </row>
    <row r="52" spans="2:13" ht="27.75" customHeight="1" x14ac:dyDescent="0.15">
      <c r="B52" s="1188"/>
      <c r="C52" s="1189"/>
      <c r="D52" s="106"/>
      <c r="E52" s="1192" t="s">
        <v>43</v>
      </c>
      <c r="F52" s="1192"/>
      <c r="G52" s="1192"/>
      <c r="H52" s="1193"/>
      <c r="I52" s="346">
        <v>6826</v>
      </c>
      <c r="J52" s="347">
        <v>6599</v>
      </c>
      <c r="K52" s="347">
        <v>6298</v>
      </c>
      <c r="L52" s="347">
        <v>6071</v>
      </c>
      <c r="M52" s="348">
        <v>5794</v>
      </c>
    </row>
    <row r="53" spans="2:13" ht="27.75" customHeight="1" thickBot="1" x14ac:dyDescent="0.2">
      <c r="B53" s="1199" t="s">
        <v>19</v>
      </c>
      <c r="C53" s="1200"/>
      <c r="D53" s="110"/>
      <c r="E53" s="1201" t="s">
        <v>44</v>
      </c>
      <c r="F53" s="1201"/>
      <c r="G53" s="1201"/>
      <c r="H53" s="1202"/>
      <c r="I53" s="349">
        <v>3075</v>
      </c>
      <c r="J53" s="350">
        <v>2432</v>
      </c>
      <c r="K53" s="350">
        <v>2673</v>
      </c>
      <c r="L53" s="350">
        <v>2447</v>
      </c>
      <c r="M53" s="351">
        <v>2099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Gg6Fpc571y2NsgwL1xdj1H4wGrJ9/Or3BxXvpW03mvIKb5BRRnSlJJ7RyarU2YQgk1ZpoTPUb7XG6HcaPkNO6A==" saltValue="RXU9bdybbvePAh1gVNKpR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E52" zoomScale="85" zoomScaleNormal="85" zoomScaleSheetLayoutView="100" workbookViewId="0">
      <selection activeCell="O46" sqref="O46"/>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531</v>
      </c>
      <c r="G54" s="119" t="s">
        <v>532</v>
      </c>
      <c r="H54" s="120" t="s">
        <v>533</v>
      </c>
    </row>
    <row r="55" spans="2:8" ht="52.5" customHeight="1" x14ac:dyDescent="0.15">
      <c r="B55" s="121"/>
      <c r="C55" s="1211" t="s">
        <v>46</v>
      </c>
      <c r="D55" s="1211"/>
      <c r="E55" s="1212"/>
      <c r="F55" s="352">
        <v>768</v>
      </c>
      <c r="G55" s="352">
        <v>873</v>
      </c>
      <c r="H55" s="353">
        <v>895</v>
      </c>
    </row>
    <row r="56" spans="2:8" ht="52.5" customHeight="1" x14ac:dyDescent="0.15">
      <c r="B56" s="122"/>
      <c r="C56" s="1213" t="s">
        <v>47</v>
      </c>
      <c r="D56" s="1213"/>
      <c r="E56" s="1214"/>
      <c r="F56" s="354">
        <v>0</v>
      </c>
      <c r="G56" s="354">
        <v>14</v>
      </c>
      <c r="H56" s="355">
        <v>24</v>
      </c>
    </row>
    <row r="57" spans="2:8" ht="53.25" customHeight="1" x14ac:dyDescent="0.15">
      <c r="B57" s="122"/>
      <c r="C57" s="1215" t="s">
        <v>48</v>
      </c>
      <c r="D57" s="1215"/>
      <c r="E57" s="1216"/>
      <c r="F57" s="356">
        <v>149</v>
      </c>
      <c r="G57" s="356">
        <v>176</v>
      </c>
      <c r="H57" s="357">
        <v>281</v>
      </c>
    </row>
    <row r="58" spans="2:8" ht="45.75" customHeight="1" x14ac:dyDescent="0.15">
      <c r="B58" s="123"/>
      <c r="C58" s="1203" t="s">
        <v>566</v>
      </c>
      <c r="D58" s="1204"/>
      <c r="E58" s="1205"/>
      <c r="F58" s="358">
        <v>50</v>
      </c>
      <c r="G58" s="358">
        <v>48</v>
      </c>
      <c r="H58" s="359">
        <v>94</v>
      </c>
    </row>
    <row r="59" spans="2:8" ht="45.75" customHeight="1" x14ac:dyDescent="0.15">
      <c r="B59" s="123"/>
      <c r="C59" s="1203" t="s">
        <v>551</v>
      </c>
      <c r="D59" s="1204"/>
      <c r="E59" s="1205"/>
      <c r="F59" s="358">
        <v>10</v>
      </c>
      <c r="G59" s="358">
        <v>40</v>
      </c>
      <c r="H59" s="359">
        <v>71</v>
      </c>
    </row>
    <row r="60" spans="2:8" ht="45.75" customHeight="1" x14ac:dyDescent="0.15">
      <c r="B60" s="123"/>
      <c r="C60" s="1203" t="s">
        <v>552</v>
      </c>
      <c r="D60" s="1204"/>
      <c r="E60" s="1205"/>
      <c r="F60" s="358">
        <v>41</v>
      </c>
      <c r="G60" s="358">
        <v>31</v>
      </c>
      <c r="H60" s="359">
        <v>61</v>
      </c>
    </row>
    <row r="61" spans="2:8" ht="45.75" customHeight="1" x14ac:dyDescent="0.15">
      <c r="B61" s="123"/>
      <c r="C61" s="1203" t="s">
        <v>553</v>
      </c>
      <c r="D61" s="1204"/>
      <c r="E61" s="1205"/>
      <c r="F61" s="358">
        <v>30</v>
      </c>
      <c r="G61" s="358">
        <v>35</v>
      </c>
      <c r="H61" s="359">
        <v>38</v>
      </c>
    </row>
    <row r="62" spans="2:8" ht="45.75" customHeight="1" thickBot="1" x14ac:dyDescent="0.2">
      <c r="B62" s="124"/>
      <c r="C62" s="1206" t="s">
        <v>554</v>
      </c>
      <c r="D62" s="1207"/>
      <c r="E62" s="1208"/>
      <c r="F62" s="360">
        <v>8</v>
      </c>
      <c r="G62" s="360">
        <v>13</v>
      </c>
      <c r="H62" s="361">
        <v>9</v>
      </c>
    </row>
    <row r="63" spans="2:8" ht="52.5" customHeight="1" thickBot="1" x14ac:dyDescent="0.2">
      <c r="B63" s="125"/>
      <c r="C63" s="1209" t="s">
        <v>49</v>
      </c>
      <c r="D63" s="1209"/>
      <c r="E63" s="1210"/>
      <c r="F63" s="362">
        <v>917</v>
      </c>
      <c r="G63" s="362">
        <v>1063</v>
      </c>
      <c r="H63" s="363">
        <v>1200</v>
      </c>
    </row>
    <row r="64" spans="2:8" x14ac:dyDescent="0.15"/>
  </sheetData>
  <sheetProtection algorithmName="SHA-512" hashValue="Tx9Xd55GZ9DQPtK/OifTFWBfr+YFiA5EnQpcPw6F3qQSG56g428R/QZz8APfNbnon5EXUppAqs1wZWvZjbHOcw==" saltValue="6MBszm/v5qOSsUDNlEbT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528</v>
      </c>
      <c r="G2" s="139"/>
      <c r="H2" s="140"/>
    </row>
    <row r="3" spans="1:8" x14ac:dyDescent="0.15">
      <c r="A3" s="136" t="s">
        <v>521</v>
      </c>
      <c r="B3" s="141"/>
      <c r="C3" s="142"/>
      <c r="D3" s="143">
        <v>200933</v>
      </c>
      <c r="E3" s="144"/>
      <c r="F3" s="145">
        <v>126525</v>
      </c>
      <c r="G3" s="146"/>
      <c r="H3" s="147"/>
    </row>
    <row r="4" spans="1:8" x14ac:dyDescent="0.15">
      <c r="A4" s="148"/>
      <c r="B4" s="149"/>
      <c r="C4" s="150"/>
      <c r="D4" s="151">
        <v>135949</v>
      </c>
      <c r="E4" s="152"/>
      <c r="F4" s="153">
        <v>67052</v>
      </c>
      <c r="G4" s="154"/>
      <c r="H4" s="155"/>
    </row>
    <row r="5" spans="1:8" x14ac:dyDescent="0.15">
      <c r="A5" s="136" t="s">
        <v>523</v>
      </c>
      <c r="B5" s="141"/>
      <c r="C5" s="142"/>
      <c r="D5" s="143">
        <v>145018</v>
      </c>
      <c r="E5" s="144"/>
      <c r="F5" s="145">
        <v>122054</v>
      </c>
      <c r="G5" s="146"/>
      <c r="H5" s="147"/>
    </row>
    <row r="6" spans="1:8" x14ac:dyDescent="0.15">
      <c r="A6" s="148"/>
      <c r="B6" s="149"/>
      <c r="C6" s="150"/>
      <c r="D6" s="151">
        <v>57350</v>
      </c>
      <c r="E6" s="152"/>
      <c r="F6" s="153">
        <v>68298</v>
      </c>
      <c r="G6" s="154"/>
      <c r="H6" s="155"/>
    </row>
    <row r="7" spans="1:8" x14ac:dyDescent="0.15">
      <c r="A7" s="136" t="s">
        <v>524</v>
      </c>
      <c r="B7" s="141"/>
      <c r="C7" s="142"/>
      <c r="D7" s="143">
        <v>137175</v>
      </c>
      <c r="E7" s="144"/>
      <c r="F7" s="145">
        <v>111644</v>
      </c>
      <c r="G7" s="146"/>
      <c r="H7" s="147"/>
    </row>
    <row r="8" spans="1:8" x14ac:dyDescent="0.15">
      <c r="A8" s="148"/>
      <c r="B8" s="149"/>
      <c r="C8" s="150"/>
      <c r="D8" s="151">
        <v>70367</v>
      </c>
      <c r="E8" s="152"/>
      <c r="F8" s="153">
        <v>66606</v>
      </c>
      <c r="G8" s="154"/>
      <c r="H8" s="155"/>
    </row>
    <row r="9" spans="1:8" x14ac:dyDescent="0.15">
      <c r="A9" s="136" t="s">
        <v>525</v>
      </c>
      <c r="B9" s="141"/>
      <c r="C9" s="142"/>
      <c r="D9" s="143">
        <v>127003</v>
      </c>
      <c r="E9" s="144"/>
      <c r="F9" s="145">
        <v>127917</v>
      </c>
      <c r="G9" s="146"/>
      <c r="H9" s="147"/>
    </row>
    <row r="10" spans="1:8" x14ac:dyDescent="0.15">
      <c r="A10" s="148"/>
      <c r="B10" s="149"/>
      <c r="C10" s="150"/>
      <c r="D10" s="151">
        <v>79228</v>
      </c>
      <c r="E10" s="152"/>
      <c r="F10" s="153">
        <v>69746</v>
      </c>
      <c r="G10" s="154"/>
      <c r="H10" s="155"/>
    </row>
    <row r="11" spans="1:8" x14ac:dyDescent="0.15">
      <c r="A11" s="136" t="s">
        <v>526</v>
      </c>
      <c r="B11" s="141"/>
      <c r="C11" s="142"/>
      <c r="D11" s="143">
        <v>126657</v>
      </c>
      <c r="E11" s="144"/>
      <c r="F11" s="145">
        <v>135931</v>
      </c>
      <c r="G11" s="146"/>
      <c r="H11" s="147"/>
    </row>
    <row r="12" spans="1:8" x14ac:dyDescent="0.15">
      <c r="A12" s="148"/>
      <c r="B12" s="149"/>
      <c r="C12" s="156"/>
      <c r="D12" s="151">
        <v>68251</v>
      </c>
      <c r="E12" s="152"/>
      <c r="F12" s="153">
        <v>75320</v>
      </c>
      <c r="G12" s="154"/>
      <c r="H12" s="155"/>
    </row>
    <row r="13" spans="1:8" x14ac:dyDescent="0.15">
      <c r="A13" s="136"/>
      <c r="B13" s="141"/>
      <c r="C13" s="157"/>
      <c r="D13" s="158">
        <v>147357</v>
      </c>
      <c r="E13" s="159"/>
      <c r="F13" s="160">
        <v>124814</v>
      </c>
      <c r="G13" s="161"/>
      <c r="H13" s="147"/>
    </row>
    <row r="14" spans="1:8" x14ac:dyDescent="0.15">
      <c r="A14" s="148"/>
      <c r="B14" s="149"/>
      <c r="C14" s="150"/>
      <c r="D14" s="151">
        <v>82229</v>
      </c>
      <c r="E14" s="152"/>
      <c r="F14" s="153">
        <v>69404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6.53</v>
      </c>
      <c r="C19" s="162">
        <f>ROUND(VALUE(SUBSTITUTE(実質収支比率等に係る経年分析!G$48,"▲","-")),2)</f>
        <v>5.43</v>
      </c>
      <c r="D19" s="162">
        <f>ROUND(VALUE(SUBSTITUTE(実質収支比率等に係る経年分析!H$48,"▲","-")),2)</f>
        <v>7.38</v>
      </c>
      <c r="E19" s="162">
        <f>ROUND(VALUE(SUBSTITUTE(実質収支比率等に係る経年分析!I$48,"▲","-")),2)</f>
        <v>8.77</v>
      </c>
      <c r="F19" s="162">
        <f>ROUND(VALUE(SUBSTITUTE(実質収支比率等に係る経年分析!J$48,"▲","-")),2)</f>
        <v>7.18</v>
      </c>
    </row>
    <row r="20" spans="1:11" x14ac:dyDescent="0.15">
      <c r="A20" s="162" t="s">
        <v>53</v>
      </c>
      <c r="B20" s="162">
        <f>ROUND(VALUE(SUBSTITUTE(実質収支比率等に係る経年分析!F$47,"▲","-")),2)</f>
        <v>20.27</v>
      </c>
      <c r="C20" s="162">
        <f>ROUND(VALUE(SUBSTITUTE(実質収支比率等に係る経年分析!G$47,"▲","-")),2)</f>
        <v>26.09</v>
      </c>
      <c r="D20" s="162">
        <f>ROUND(VALUE(SUBSTITUTE(実質収支比率等に係る経年分析!H$47,"▲","-")),2)</f>
        <v>20.13</v>
      </c>
      <c r="E20" s="162">
        <f>ROUND(VALUE(SUBSTITUTE(実質収支比率等に係る経年分析!I$47,"▲","-")),2)</f>
        <v>22.93</v>
      </c>
      <c r="F20" s="162">
        <f>ROUND(VALUE(SUBSTITUTE(実質収支比率等に係る経年分析!J$47,"▲","-")),2)</f>
        <v>23.06</v>
      </c>
    </row>
    <row r="21" spans="1:11" x14ac:dyDescent="0.15">
      <c r="A21" s="162" t="s">
        <v>54</v>
      </c>
      <c r="B21" s="162">
        <f>IF(ISNUMBER(VALUE(SUBSTITUTE(実質収支比率等に係る経年分析!F$49,"▲","-"))),ROUND(VALUE(SUBSTITUTE(実質収支比率等に係る経年分析!F$49,"▲","-")),2),NA())</f>
        <v>4.22</v>
      </c>
      <c r="C21" s="162">
        <f>IF(ISNUMBER(VALUE(SUBSTITUTE(実質収支比率等に係る経年分析!G$49,"▲","-"))),ROUND(VALUE(SUBSTITUTE(実質収支比率等に係る経年分析!G$49,"▲","-")),2),NA())</f>
        <v>5.22</v>
      </c>
      <c r="D21" s="162">
        <f>IF(ISNUMBER(VALUE(SUBSTITUTE(実質収支比率等に係る経年分析!H$49,"▲","-"))),ROUND(VALUE(SUBSTITUTE(実質収支比率等に係る経年分析!H$49,"▲","-")),2),NA())</f>
        <v>-3.68</v>
      </c>
      <c r="E21" s="162">
        <f>IF(ISNUMBER(VALUE(SUBSTITUTE(実質収支比率等に係る経年分析!I$49,"▲","-"))),ROUND(VALUE(SUBSTITUTE(実質収支比率等に係る経年分析!I$49,"▲","-")),2),NA())</f>
        <v>4.13</v>
      </c>
      <c r="F21" s="162">
        <f>IF(ISNUMBER(VALUE(SUBSTITUTE(実質収支比率等に係る経年分析!J$49,"▲","-"))),ROUND(VALUE(SUBSTITUTE(実質収支比率等に係る経年分析!J$49,"▲","-")),2),NA())</f>
        <v>-0.87</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工業団地造成事業特別会計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7.0000000000000007E-2</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0.06</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0.06</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0.05</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0.04</v>
      </c>
    </row>
    <row r="30" spans="1:11" x14ac:dyDescent="0.15">
      <c r="A30" s="163" t="str">
        <f>IF(連結実質赤字比率に係る赤字・黒字の構成分析!C$40="",NA(),連結実質赤字比率に係る赤字・黒字の構成分析!C$40)</f>
        <v>住宅団地造成事業特別会計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0.08</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0.09</v>
      </c>
    </row>
    <row r="31" spans="1:11" x14ac:dyDescent="0.15">
      <c r="A31" s="163" t="str">
        <f>IF(連結実質赤字比率に係る赤字・黒字の構成分析!C$39="",NA(),連結実質赤字比率に係る赤字・黒字の構成分析!C$39)</f>
        <v>国民健康保険特別会計（事業勘定）</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0.44</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0.38</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0.09</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0.31</v>
      </c>
    </row>
    <row r="32" spans="1:11" x14ac:dyDescent="0.15">
      <c r="A32" s="163" t="str">
        <f>IF(連結実質赤字比率に係る赤字・黒字の構成分析!C$38="",NA(),連結実質赤字比率に係る赤字・黒字の構成分析!C$38)</f>
        <v>国民健康保険特別会計（診療施設勘定）</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0.41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0.67</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0.39</v>
      </c>
    </row>
    <row r="33" spans="1:16" x14ac:dyDescent="0.15">
      <c r="A33" s="163" t="str">
        <f>IF(連結実質赤字比率に係る赤字・黒字の構成分析!C$37="",NA(),連結実質赤字比率に係る赤字・黒字の構成分析!C$37)</f>
        <v>下水道事業会計（公共下水道事業・農業集落排水処理事業・個別排水処理事業）</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0.57999999999999996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0.77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1.1299999999999999</v>
      </c>
    </row>
    <row r="34" spans="1:16" x14ac:dyDescent="0.15">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0.79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1.18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1.48</v>
      </c>
    </row>
    <row r="35" spans="1:16" x14ac:dyDescent="0.15">
      <c r="A35" s="163" t="str">
        <f>IF(連結実質赤字比率に係る赤字・黒字の構成分析!C$35="",NA(),連結実質赤字比率に係る赤字・黒字の構成分析!C$35)</f>
        <v>水道事業会計（水道事業・簡易水道等事業）</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4.4400000000000004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4.0199999999999996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3.6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2.84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2.5299999999999998</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5.43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7.38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8.77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7.18</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734</v>
      </c>
      <c r="E42" s="164"/>
      <c r="F42" s="164"/>
      <c r="G42" s="164">
        <f>'実質公債費比率（分子）の構造'!L$52</f>
        <v>680</v>
      </c>
      <c r="H42" s="164"/>
      <c r="I42" s="164"/>
      <c r="J42" s="164">
        <f>'実質公債費比率（分子）の構造'!M$52</f>
        <v>711</v>
      </c>
      <c r="K42" s="164"/>
      <c r="L42" s="164"/>
      <c r="M42" s="164">
        <f>'実質公債費比率（分子）の構造'!N$52</f>
        <v>691</v>
      </c>
      <c r="N42" s="164"/>
      <c r="O42" s="164"/>
      <c r="P42" s="164">
        <f>'実質公債費比率（分子）の構造'!O$52</f>
        <v>705</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1</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t="str">
        <f>'実質公債費比率（分子）の構造'!O$50</f>
        <v>-</v>
      </c>
      <c r="O44" s="164"/>
      <c r="P44" s="164"/>
    </row>
    <row r="45" spans="1:16" x14ac:dyDescent="0.15">
      <c r="A45" s="164" t="s">
        <v>63</v>
      </c>
      <c r="B45" s="164">
        <f>'実質公債費比率（分子）の構造'!K$49</f>
        <v>19</v>
      </c>
      <c r="C45" s="164"/>
      <c r="D45" s="164"/>
      <c r="E45" s="164">
        <f>'実質公債費比率（分子）の構造'!L$49</f>
        <v>19</v>
      </c>
      <c r="F45" s="164"/>
      <c r="G45" s="164"/>
      <c r="H45" s="164">
        <f>'実質公債費比率（分子）の構造'!M$49</f>
        <v>26</v>
      </c>
      <c r="I45" s="164"/>
      <c r="J45" s="164"/>
      <c r="K45" s="164">
        <f>'実質公債費比率（分子）の構造'!N$49</f>
        <v>25</v>
      </c>
      <c r="L45" s="164"/>
      <c r="M45" s="164"/>
      <c r="N45" s="164">
        <f>'実質公債費比率（分子）の構造'!O$49</f>
        <v>18</v>
      </c>
      <c r="O45" s="164"/>
      <c r="P45" s="164"/>
    </row>
    <row r="46" spans="1:16" x14ac:dyDescent="0.15">
      <c r="A46" s="164" t="s">
        <v>64</v>
      </c>
      <c r="B46" s="164">
        <f>'実質公債費比率（分子）の構造'!K$48</f>
        <v>246</v>
      </c>
      <c r="C46" s="164"/>
      <c r="D46" s="164"/>
      <c r="E46" s="164">
        <f>'実質公債費比率（分子）の構造'!L$48</f>
        <v>197</v>
      </c>
      <c r="F46" s="164"/>
      <c r="G46" s="164"/>
      <c r="H46" s="164">
        <f>'実質公債費比率（分子）の構造'!M$48</f>
        <v>206</v>
      </c>
      <c r="I46" s="164"/>
      <c r="J46" s="164"/>
      <c r="K46" s="164">
        <f>'実質公債費比率（分子）の構造'!N$48</f>
        <v>219</v>
      </c>
      <c r="L46" s="164"/>
      <c r="M46" s="164"/>
      <c r="N46" s="164">
        <f>'実質公債費比率（分子）の構造'!O$48</f>
        <v>195</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833</v>
      </c>
      <c r="C49" s="164"/>
      <c r="D49" s="164"/>
      <c r="E49" s="164">
        <f>'実質公債費比率（分子）の構造'!L$45</f>
        <v>846</v>
      </c>
      <c r="F49" s="164"/>
      <c r="G49" s="164"/>
      <c r="H49" s="164">
        <f>'実質公債費比率（分子）の構造'!M$45</f>
        <v>858</v>
      </c>
      <c r="I49" s="164"/>
      <c r="J49" s="164"/>
      <c r="K49" s="164">
        <f>'実質公債費比率（分子）の構造'!N$45</f>
        <v>821</v>
      </c>
      <c r="L49" s="164"/>
      <c r="M49" s="164"/>
      <c r="N49" s="164">
        <f>'実質公債費比率（分子）の構造'!O$45</f>
        <v>825</v>
      </c>
      <c r="O49" s="164"/>
      <c r="P49" s="164"/>
    </row>
    <row r="50" spans="1:16" x14ac:dyDescent="0.15">
      <c r="A50" s="164" t="s">
        <v>67</v>
      </c>
      <c r="B50" s="164" t="e">
        <f>NA()</f>
        <v>#N/A</v>
      </c>
      <c r="C50" s="164">
        <f>IF(ISNUMBER('実質公債費比率（分子）の構造'!K$53),'実質公債費比率（分子）の構造'!K$53,NA())</f>
        <v>364</v>
      </c>
      <c r="D50" s="164" t="e">
        <f>NA()</f>
        <v>#N/A</v>
      </c>
      <c r="E50" s="164" t="e">
        <f>NA()</f>
        <v>#N/A</v>
      </c>
      <c r="F50" s="164">
        <f>IF(ISNUMBER('実質公債費比率（分子）の構造'!L$53),'実質公債費比率（分子）の構造'!L$53,NA())</f>
        <v>382</v>
      </c>
      <c r="G50" s="164" t="e">
        <f>NA()</f>
        <v>#N/A</v>
      </c>
      <c r="H50" s="164" t="e">
        <f>NA()</f>
        <v>#N/A</v>
      </c>
      <c r="I50" s="164">
        <f>IF(ISNUMBER('実質公債費比率（分子）の構造'!M$53),'実質公債費比率（分子）の構造'!M$53,NA())</f>
        <v>379</v>
      </c>
      <c r="J50" s="164" t="e">
        <f>NA()</f>
        <v>#N/A</v>
      </c>
      <c r="K50" s="164" t="e">
        <f>NA()</f>
        <v>#N/A</v>
      </c>
      <c r="L50" s="164">
        <f>IF(ISNUMBER('実質公債費比率（分子）の構造'!N$53),'実質公債費比率（分子）の構造'!N$53,NA())</f>
        <v>374</v>
      </c>
      <c r="M50" s="164" t="e">
        <f>NA()</f>
        <v>#N/A</v>
      </c>
      <c r="N50" s="164" t="e">
        <f>NA()</f>
        <v>#N/A</v>
      </c>
      <c r="O50" s="164">
        <f>IF(ISNUMBER('実質公債費比率（分子）の構造'!O$53),'実質公債費比率（分子）の構造'!O$53,NA())</f>
        <v>334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6826</v>
      </c>
      <c r="E56" s="163"/>
      <c r="F56" s="163"/>
      <c r="G56" s="163">
        <f>'将来負担比率（分子）の構造'!J$52</f>
        <v>6599</v>
      </c>
      <c r="H56" s="163"/>
      <c r="I56" s="163"/>
      <c r="J56" s="163">
        <f>'将来負担比率（分子）の構造'!K$52</f>
        <v>6298</v>
      </c>
      <c r="K56" s="163"/>
      <c r="L56" s="163"/>
      <c r="M56" s="163">
        <f>'将来負担比率（分子）の構造'!L$52</f>
        <v>6071</v>
      </c>
      <c r="N56" s="163"/>
      <c r="O56" s="163"/>
      <c r="P56" s="163">
        <f>'将来負担比率（分子）の構造'!M$52</f>
        <v>5794</v>
      </c>
    </row>
    <row r="57" spans="1:16" x14ac:dyDescent="0.15">
      <c r="A57" s="163" t="s">
        <v>42</v>
      </c>
      <c r="B57" s="163"/>
      <c r="C57" s="163"/>
      <c r="D57" s="163">
        <f>'将来負担比率（分子）の構造'!I$51</f>
        <v>67</v>
      </c>
      <c r="E57" s="163"/>
      <c r="F57" s="163"/>
      <c r="G57" s="163">
        <f>'将来負担比率（分子）の構造'!J$51</f>
        <v>68</v>
      </c>
      <c r="H57" s="163"/>
      <c r="I57" s="163"/>
      <c r="J57" s="163">
        <f>'将来負担比率（分子）の構造'!K$51</f>
        <v>76</v>
      </c>
      <c r="K57" s="163"/>
      <c r="L57" s="163"/>
      <c r="M57" s="163">
        <f>'将来負担比率（分子）の構造'!L$51</f>
        <v>126</v>
      </c>
      <c r="N57" s="163"/>
      <c r="O57" s="163"/>
      <c r="P57" s="163">
        <f>'将来負担比率（分子）の構造'!M$51</f>
        <v>170</v>
      </c>
    </row>
    <row r="58" spans="1:16" x14ac:dyDescent="0.15">
      <c r="A58" s="163" t="s">
        <v>41</v>
      </c>
      <c r="B58" s="163"/>
      <c r="C58" s="163"/>
      <c r="D58" s="163">
        <f>'将来負担比率（分子）の構造'!I$50</f>
        <v>977</v>
      </c>
      <c r="E58" s="163"/>
      <c r="F58" s="163"/>
      <c r="G58" s="163">
        <f>'将来負担比率（分子）の構造'!J$50</f>
        <v>1259</v>
      </c>
      <c r="H58" s="163"/>
      <c r="I58" s="163"/>
      <c r="J58" s="163">
        <f>'将来負担比率（分子）の構造'!K$50</f>
        <v>1062</v>
      </c>
      <c r="K58" s="163"/>
      <c r="L58" s="163"/>
      <c r="M58" s="163">
        <f>'将来負担比率（分子）の構造'!L$50</f>
        <v>1202</v>
      </c>
      <c r="N58" s="163"/>
      <c r="O58" s="163"/>
      <c r="P58" s="163">
        <f>'将来負担比率（分子）の構造'!M$50</f>
        <v>1339</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771</v>
      </c>
      <c r="C62" s="163"/>
      <c r="D62" s="163"/>
      <c r="E62" s="163">
        <f>'将来負担比率（分子）の構造'!J$45</f>
        <v>791</v>
      </c>
      <c r="F62" s="163"/>
      <c r="G62" s="163"/>
      <c r="H62" s="163">
        <f>'将来負担比率（分子）の構造'!K$45</f>
        <v>812</v>
      </c>
      <c r="I62" s="163"/>
      <c r="J62" s="163"/>
      <c r="K62" s="163">
        <f>'将来負担比率（分子）の構造'!L$45</f>
        <v>846</v>
      </c>
      <c r="L62" s="163"/>
      <c r="M62" s="163"/>
      <c r="N62" s="163">
        <f>'将来負担比率（分子）の構造'!M$45</f>
        <v>784</v>
      </c>
      <c r="O62" s="163"/>
      <c r="P62" s="163"/>
    </row>
    <row r="63" spans="1:16" x14ac:dyDescent="0.15">
      <c r="A63" s="163" t="s">
        <v>34</v>
      </c>
      <c r="B63" s="163">
        <f>'将来負担比率（分子）の構造'!I$44</f>
        <v>231</v>
      </c>
      <c r="C63" s="163"/>
      <c r="D63" s="163"/>
      <c r="E63" s="163">
        <f>'将来負担比率（分子）の構造'!J$44</f>
        <v>286</v>
      </c>
      <c r="F63" s="163"/>
      <c r="G63" s="163"/>
      <c r="H63" s="163">
        <f>'将来負担比率（分子）の構造'!K$44</f>
        <v>284</v>
      </c>
      <c r="I63" s="163"/>
      <c r="J63" s="163"/>
      <c r="K63" s="163">
        <f>'将来負担比率（分子）の構造'!L$44</f>
        <v>268</v>
      </c>
      <c r="L63" s="163"/>
      <c r="M63" s="163"/>
      <c r="N63" s="163">
        <f>'将来負担比率（分子）の構造'!M$44</f>
        <v>237</v>
      </c>
      <c r="O63" s="163"/>
      <c r="P63" s="163"/>
    </row>
    <row r="64" spans="1:16" x14ac:dyDescent="0.15">
      <c r="A64" s="163" t="s">
        <v>33</v>
      </c>
      <c r="B64" s="163">
        <f>'将来負担比率（分子）の構造'!I$43</f>
        <v>2349</v>
      </c>
      <c r="C64" s="163"/>
      <c r="D64" s="163"/>
      <c r="E64" s="163">
        <f>'将来負担比率（分子）の構造'!J$43</f>
        <v>2043</v>
      </c>
      <c r="F64" s="163"/>
      <c r="G64" s="163"/>
      <c r="H64" s="163">
        <f>'将来負担比率（分子）の構造'!K$43</f>
        <v>2186</v>
      </c>
      <c r="I64" s="163"/>
      <c r="J64" s="163"/>
      <c r="K64" s="163">
        <f>'将来負担比率（分子）の構造'!L$43</f>
        <v>2208</v>
      </c>
      <c r="L64" s="163"/>
      <c r="M64" s="163"/>
      <c r="N64" s="163">
        <f>'将来負担比率（分子）の構造'!M$43</f>
        <v>2187</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7595</v>
      </c>
      <c r="C66" s="163"/>
      <c r="D66" s="163"/>
      <c r="E66" s="163">
        <f>'将来負担比率（分子）の構造'!J$41</f>
        <v>7239</v>
      </c>
      <c r="F66" s="163"/>
      <c r="G66" s="163"/>
      <c r="H66" s="163">
        <f>'将来負担比率（分子）の構造'!K$41</f>
        <v>6827</v>
      </c>
      <c r="I66" s="163"/>
      <c r="J66" s="163"/>
      <c r="K66" s="163">
        <f>'将来負担比率（分子）の構造'!L$41</f>
        <v>6525</v>
      </c>
      <c r="L66" s="163"/>
      <c r="M66" s="163"/>
      <c r="N66" s="163">
        <f>'将来負担比率（分子）の構造'!M$41</f>
        <v>6194</v>
      </c>
      <c r="O66" s="163"/>
      <c r="P66" s="163"/>
    </row>
    <row r="67" spans="1:16" x14ac:dyDescent="0.15">
      <c r="A67" s="163" t="s">
        <v>71</v>
      </c>
      <c r="B67" s="163" t="e">
        <f>NA()</f>
        <v>#N/A</v>
      </c>
      <c r="C67" s="163">
        <f>IF(ISNUMBER('将来負担比率（分子）の構造'!I$53), IF('将来負担比率（分子）の構造'!I$53 &lt; 0, 0, '将来負担比率（分子）の構造'!I$53), NA())</f>
        <v>3075</v>
      </c>
      <c r="D67" s="163" t="e">
        <f>NA()</f>
        <v>#N/A</v>
      </c>
      <c r="E67" s="163" t="e">
        <f>NA()</f>
        <v>#N/A</v>
      </c>
      <c r="F67" s="163">
        <f>IF(ISNUMBER('将来負担比率（分子）の構造'!J$53), IF('将来負担比率（分子）の構造'!J$53 &lt; 0, 0, '将来負担比率（分子）の構造'!J$53), NA())</f>
        <v>2432</v>
      </c>
      <c r="G67" s="163" t="e">
        <f>NA()</f>
        <v>#N/A</v>
      </c>
      <c r="H67" s="163" t="e">
        <f>NA()</f>
        <v>#N/A</v>
      </c>
      <c r="I67" s="163">
        <f>IF(ISNUMBER('将来負担比率（分子）の構造'!K$53), IF('将来負担比率（分子）の構造'!K$53 &lt; 0, 0, '将来負担比率（分子）の構造'!K$53), NA())</f>
        <v>2673</v>
      </c>
      <c r="J67" s="163" t="e">
        <f>NA()</f>
        <v>#N/A</v>
      </c>
      <c r="K67" s="163" t="e">
        <f>NA()</f>
        <v>#N/A</v>
      </c>
      <c r="L67" s="163">
        <f>IF(ISNUMBER('将来負担比率（分子）の構造'!L$53), IF('将来負担比率（分子）の構造'!L$53 &lt; 0, 0, '将来負担比率（分子）の構造'!L$53), NA())</f>
        <v>2447</v>
      </c>
      <c r="M67" s="163" t="e">
        <f>NA()</f>
        <v>#N/A</v>
      </c>
      <c r="N67" s="163" t="e">
        <f>NA()</f>
        <v>#N/A</v>
      </c>
      <c r="O67" s="163">
        <f>IF(ISNUMBER('将来負担比率（分子）の構造'!M$53), IF('将来負担比率（分子）の構造'!M$53 &lt; 0, 0, '将来負担比率（分子）の構造'!M$53), NA())</f>
        <v>2099</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768</v>
      </c>
      <c r="C72" s="167">
        <f>基金残高に係る経年分析!G55</f>
        <v>873</v>
      </c>
      <c r="D72" s="167">
        <f>基金残高に係る経年分析!H55</f>
        <v>895</v>
      </c>
    </row>
    <row r="73" spans="1:16" x14ac:dyDescent="0.15">
      <c r="A73" s="166" t="s">
        <v>74</v>
      </c>
      <c r="B73" s="167">
        <f>基金残高に係る経年分析!F56</f>
        <v>0</v>
      </c>
      <c r="C73" s="167">
        <f>基金残高に係る経年分析!G56</f>
        <v>14</v>
      </c>
      <c r="D73" s="167">
        <f>基金残高に係る経年分析!H56</f>
        <v>24</v>
      </c>
    </row>
    <row r="74" spans="1:16" x14ac:dyDescent="0.15">
      <c r="A74" s="166" t="s">
        <v>75</v>
      </c>
      <c r="B74" s="167">
        <f>基金残高に係る経年分析!F57</f>
        <v>149</v>
      </c>
      <c r="C74" s="167">
        <f>基金残高に係る経年分析!G57</f>
        <v>176</v>
      </c>
      <c r="D74" s="167">
        <f>基金残高に係る経年分析!H57</f>
        <v>281</v>
      </c>
    </row>
  </sheetData>
  <sheetProtection algorithmName="SHA-512" hashValue="JH1fsX9SzljR+yfQ7Ru5oqaoQ+yRVa6LhWsQCX3cchhxfiMLKgwYmWU601YgXcKqwsJ0HmVlHmbIZRC+Ho9zHw==" saltValue="zGllwIAWWWS0yGkLEMGI7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S47" sqref="S47"/>
    </sheetView>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576851</v>
      </c>
      <c r="S5" s="613"/>
      <c r="T5" s="613"/>
      <c r="U5" s="613"/>
      <c r="V5" s="613"/>
      <c r="W5" s="613"/>
      <c r="X5" s="613"/>
      <c r="Y5" s="614"/>
      <c r="Z5" s="615">
        <v>7.6</v>
      </c>
      <c r="AA5" s="615"/>
      <c r="AB5" s="615"/>
      <c r="AC5" s="615"/>
      <c r="AD5" s="616">
        <v>576851</v>
      </c>
      <c r="AE5" s="616"/>
      <c r="AF5" s="616"/>
      <c r="AG5" s="616"/>
      <c r="AH5" s="616"/>
      <c r="AI5" s="616"/>
      <c r="AJ5" s="616"/>
      <c r="AK5" s="616"/>
      <c r="AL5" s="617">
        <v>14.8</v>
      </c>
      <c r="AM5" s="618"/>
      <c r="AN5" s="618"/>
      <c r="AO5" s="619"/>
      <c r="AP5" s="609" t="s">
        <v>216</v>
      </c>
      <c r="AQ5" s="610"/>
      <c r="AR5" s="610"/>
      <c r="AS5" s="610"/>
      <c r="AT5" s="610"/>
      <c r="AU5" s="610"/>
      <c r="AV5" s="610"/>
      <c r="AW5" s="610"/>
      <c r="AX5" s="610"/>
      <c r="AY5" s="610"/>
      <c r="AZ5" s="610"/>
      <c r="BA5" s="610"/>
      <c r="BB5" s="610"/>
      <c r="BC5" s="610"/>
      <c r="BD5" s="610"/>
      <c r="BE5" s="610"/>
      <c r="BF5" s="611"/>
      <c r="BG5" s="623">
        <v>576851</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108219</v>
      </c>
      <c r="S6" s="624"/>
      <c r="T6" s="624"/>
      <c r="U6" s="624"/>
      <c r="V6" s="624"/>
      <c r="W6" s="624"/>
      <c r="X6" s="624"/>
      <c r="Y6" s="625"/>
      <c r="Z6" s="626">
        <v>1.4</v>
      </c>
      <c r="AA6" s="626"/>
      <c r="AB6" s="626"/>
      <c r="AC6" s="626"/>
      <c r="AD6" s="627">
        <v>108219</v>
      </c>
      <c r="AE6" s="627"/>
      <c r="AF6" s="627"/>
      <c r="AG6" s="627"/>
      <c r="AH6" s="627"/>
      <c r="AI6" s="627"/>
      <c r="AJ6" s="627"/>
      <c r="AK6" s="627"/>
      <c r="AL6" s="628">
        <v>2.8</v>
      </c>
      <c r="AM6" s="629"/>
      <c r="AN6" s="629"/>
      <c r="AO6" s="630"/>
      <c r="AP6" s="620" t="s">
        <v>221</v>
      </c>
      <c r="AQ6" s="621"/>
      <c r="AR6" s="621"/>
      <c r="AS6" s="621"/>
      <c r="AT6" s="621"/>
      <c r="AU6" s="621"/>
      <c r="AV6" s="621"/>
      <c r="AW6" s="621"/>
      <c r="AX6" s="621"/>
      <c r="AY6" s="621"/>
      <c r="AZ6" s="621"/>
      <c r="BA6" s="621"/>
      <c r="BB6" s="621"/>
      <c r="BC6" s="621"/>
      <c r="BD6" s="621"/>
      <c r="BE6" s="621"/>
      <c r="BF6" s="622"/>
      <c r="BG6" s="623">
        <v>576851</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83457</v>
      </c>
      <c r="CS6" s="624"/>
      <c r="CT6" s="624"/>
      <c r="CU6" s="624"/>
      <c r="CV6" s="624"/>
      <c r="CW6" s="624"/>
      <c r="CX6" s="624"/>
      <c r="CY6" s="625"/>
      <c r="CZ6" s="617">
        <v>1.1000000000000001</v>
      </c>
      <c r="DA6" s="618"/>
      <c r="DB6" s="618"/>
      <c r="DC6" s="634"/>
      <c r="DD6" s="632" t="s">
        <v>122</v>
      </c>
      <c r="DE6" s="624"/>
      <c r="DF6" s="624"/>
      <c r="DG6" s="624"/>
      <c r="DH6" s="624"/>
      <c r="DI6" s="624"/>
      <c r="DJ6" s="624"/>
      <c r="DK6" s="624"/>
      <c r="DL6" s="624"/>
      <c r="DM6" s="624"/>
      <c r="DN6" s="624"/>
      <c r="DO6" s="624"/>
      <c r="DP6" s="625"/>
      <c r="DQ6" s="632">
        <v>83457</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166</v>
      </c>
      <c r="S7" s="624"/>
      <c r="T7" s="624"/>
      <c r="U7" s="624"/>
      <c r="V7" s="624"/>
      <c r="W7" s="624"/>
      <c r="X7" s="624"/>
      <c r="Y7" s="625"/>
      <c r="Z7" s="626">
        <v>0</v>
      </c>
      <c r="AA7" s="626"/>
      <c r="AB7" s="626"/>
      <c r="AC7" s="626"/>
      <c r="AD7" s="627">
        <v>166</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173473</v>
      </c>
      <c r="BH7" s="624"/>
      <c r="BI7" s="624"/>
      <c r="BJ7" s="624"/>
      <c r="BK7" s="624"/>
      <c r="BL7" s="624"/>
      <c r="BM7" s="624"/>
      <c r="BN7" s="625"/>
      <c r="BO7" s="626">
        <v>30.1</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2288833</v>
      </c>
      <c r="CS7" s="624"/>
      <c r="CT7" s="624"/>
      <c r="CU7" s="624"/>
      <c r="CV7" s="624"/>
      <c r="CW7" s="624"/>
      <c r="CX7" s="624"/>
      <c r="CY7" s="625"/>
      <c r="CZ7" s="626">
        <v>31.3</v>
      </c>
      <c r="DA7" s="626"/>
      <c r="DB7" s="626"/>
      <c r="DC7" s="626"/>
      <c r="DD7" s="632">
        <v>158968</v>
      </c>
      <c r="DE7" s="624"/>
      <c r="DF7" s="624"/>
      <c r="DG7" s="624"/>
      <c r="DH7" s="624"/>
      <c r="DI7" s="624"/>
      <c r="DJ7" s="624"/>
      <c r="DK7" s="624"/>
      <c r="DL7" s="624"/>
      <c r="DM7" s="624"/>
      <c r="DN7" s="624"/>
      <c r="DO7" s="624"/>
      <c r="DP7" s="625"/>
      <c r="DQ7" s="632">
        <v>1887074</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2670</v>
      </c>
      <c r="S8" s="624"/>
      <c r="T8" s="624"/>
      <c r="U8" s="624"/>
      <c r="V8" s="624"/>
      <c r="W8" s="624"/>
      <c r="X8" s="624"/>
      <c r="Y8" s="625"/>
      <c r="Z8" s="626">
        <v>0</v>
      </c>
      <c r="AA8" s="626"/>
      <c r="AB8" s="626"/>
      <c r="AC8" s="626"/>
      <c r="AD8" s="627">
        <v>2670</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8090</v>
      </c>
      <c r="BH8" s="624"/>
      <c r="BI8" s="624"/>
      <c r="BJ8" s="624"/>
      <c r="BK8" s="624"/>
      <c r="BL8" s="624"/>
      <c r="BM8" s="624"/>
      <c r="BN8" s="625"/>
      <c r="BO8" s="626">
        <v>1.4</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1080872</v>
      </c>
      <c r="CS8" s="624"/>
      <c r="CT8" s="624"/>
      <c r="CU8" s="624"/>
      <c r="CV8" s="624"/>
      <c r="CW8" s="624"/>
      <c r="CX8" s="624"/>
      <c r="CY8" s="625"/>
      <c r="CZ8" s="626">
        <v>14.8</v>
      </c>
      <c r="DA8" s="626"/>
      <c r="DB8" s="626"/>
      <c r="DC8" s="626"/>
      <c r="DD8" s="632">
        <v>3127</v>
      </c>
      <c r="DE8" s="624"/>
      <c r="DF8" s="624"/>
      <c r="DG8" s="624"/>
      <c r="DH8" s="624"/>
      <c r="DI8" s="624"/>
      <c r="DJ8" s="624"/>
      <c r="DK8" s="624"/>
      <c r="DL8" s="624"/>
      <c r="DM8" s="624"/>
      <c r="DN8" s="624"/>
      <c r="DO8" s="624"/>
      <c r="DP8" s="625"/>
      <c r="DQ8" s="632">
        <v>748816</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3447</v>
      </c>
      <c r="S9" s="624"/>
      <c r="T9" s="624"/>
      <c r="U9" s="624"/>
      <c r="V9" s="624"/>
      <c r="W9" s="624"/>
      <c r="X9" s="624"/>
      <c r="Y9" s="625"/>
      <c r="Z9" s="626">
        <v>0</v>
      </c>
      <c r="AA9" s="626"/>
      <c r="AB9" s="626"/>
      <c r="AC9" s="626"/>
      <c r="AD9" s="627">
        <v>3447</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141566</v>
      </c>
      <c r="BH9" s="624"/>
      <c r="BI9" s="624"/>
      <c r="BJ9" s="624"/>
      <c r="BK9" s="624"/>
      <c r="BL9" s="624"/>
      <c r="BM9" s="624"/>
      <c r="BN9" s="625"/>
      <c r="BO9" s="626">
        <v>24.5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568351</v>
      </c>
      <c r="CS9" s="624"/>
      <c r="CT9" s="624"/>
      <c r="CU9" s="624"/>
      <c r="CV9" s="624"/>
      <c r="CW9" s="624"/>
      <c r="CX9" s="624"/>
      <c r="CY9" s="625"/>
      <c r="CZ9" s="626">
        <v>7.8</v>
      </c>
      <c r="DA9" s="626"/>
      <c r="DB9" s="626"/>
      <c r="DC9" s="626"/>
      <c r="DD9" s="632" t="s">
        <v>122</v>
      </c>
      <c r="DE9" s="624"/>
      <c r="DF9" s="624"/>
      <c r="DG9" s="624"/>
      <c r="DH9" s="624"/>
      <c r="DI9" s="624"/>
      <c r="DJ9" s="624"/>
      <c r="DK9" s="624"/>
      <c r="DL9" s="624"/>
      <c r="DM9" s="624"/>
      <c r="DN9" s="624"/>
      <c r="DO9" s="624"/>
      <c r="DP9" s="625"/>
      <c r="DQ9" s="632">
        <v>535025</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12512</v>
      </c>
      <c r="BH10" s="624"/>
      <c r="BI10" s="624"/>
      <c r="BJ10" s="624"/>
      <c r="BK10" s="624"/>
      <c r="BL10" s="624"/>
      <c r="BM10" s="624"/>
      <c r="BN10" s="625"/>
      <c r="BO10" s="626">
        <v>2.2000000000000002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81</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81</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146984</v>
      </c>
      <c r="S11" s="624"/>
      <c r="T11" s="624"/>
      <c r="U11" s="624"/>
      <c r="V11" s="624"/>
      <c r="W11" s="624"/>
      <c r="X11" s="624"/>
      <c r="Y11" s="625"/>
      <c r="Z11" s="628">
        <v>1.9</v>
      </c>
      <c r="AA11" s="629"/>
      <c r="AB11" s="629"/>
      <c r="AC11" s="635"/>
      <c r="AD11" s="632">
        <v>146984</v>
      </c>
      <c r="AE11" s="624"/>
      <c r="AF11" s="624"/>
      <c r="AG11" s="624"/>
      <c r="AH11" s="624"/>
      <c r="AI11" s="624"/>
      <c r="AJ11" s="624"/>
      <c r="AK11" s="625"/>
      <c r="AL11" s="628">
        <v>3.8</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11305</v>
      </c>
      <c r="BH11" s="624"/>
      <c r="BI11" s="624"/>
      <c r="BJ11" s="624"/>
      <c r="BK11" s="624"/>
      <c r="BL11" s="624"/>
      <c r="BM11" s="624"/>
      <c r="BN11" s="625"/>
      <c r="BO11" s="626">
        <v>2</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587521</v>
      </c>
      <c r="CS11" s="624"/>
      <c r="CT11" s="624"/>
      <c r="CU11" s="624"/>
      <c r="CV11" s="624"/>
      <c r="CW11" s="624"/>
      <c r="CX11" s="624"/>
      <c r="CY11" s="625"/>
      <c r="CZ11" s="626">
        <v>8</v>
      </c>
      <c r="DA11" s="626"/>
      <c r="DB11" s="626"/>
      <c r="DC11" s="626"/>
      <c r="DD11" s="632">
        <v>119991</v>
      </c>
      <c r="DE11" s="624"/>
      <c r="DF11" s="624"/>
      <c r="DG11" s="624"/>
      <c r="DH11" s="624"/>
      <c r="DI11" s="624"/>
      <c r="DJ11" s="624"/>
      <c r="DK11" s="624"/>
      <c r="DL11" s="624"/>
      <c r="DM11" s="624"/>
      <c r="DN11" s="624"/>
      <c r="DO11" s="624"/>
      <c r="DP11" s="625"/>
      <c r="DQ11" s="632">
        <v>295294</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339640</v>
      </c>
      <c r="BH12" s="624"/>
      <c r="BI12" s="624"/>
      <c r="BJ12" s="624"/>
      <c r="BK12" s="624"/>
      <c r="BL12" s="624"/>
      <c r="BM12" s="624"/>
      <c r="BN12" s="625"/>
      <c r="BO12" s="626">
        <v>58.9</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137501</v>
      </c>
      <c r="CS12" s="624"/>
      <c r="CT12" s="624"/>
      <c r="CU12" s="624"/>
      <c r="CV12" s="624"/>
      <c r="CW12" s="624"/>
      <c r="CX12" s="624"/>
      <c r="CY12" s="625"/>
      <c r="CZ12" s="626">
        <v>1.9</v>
      </c>
      <c r="DA12" s="626"/>
      <c r="DB12" s="626"/>
      <c r="DC12" s="626"/>
      <c r="DD12" s="632" t="s">
        <v>122</v>
      </c>
      <c r="DE12" s="624"/>
      <c r="DF12" s="624"/>
      <c r="DG12" s="624"/>
      <c r="DH12" s="624"/>
      <c r="DI12" s="624"/>
      <c r="DJ12" s="624"/>
      <c r="DK12" s="624"/>
      <c r="DL12" s="624"/>
      <c r="DM12" s="624"/>
      <c r="DN12" s="624"/>
      <c r="DO12" s="624"/>
      <c r="DP12" s="625"/>
      <c r="DQ12" s="632">
        <v>101498</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334555</v>
      </c>
      <c r="BH13" s="624"/>
      <c r="BI13" s="624"/>
      <c r="BJ13" s="624"/>
      <c r="BK13" s="624"/>
      <c r="BL13" s="624"/>
      <c r="BM13" s="624"/>
      <c r="BN13" s="625"/>
      <c r="BO13" s="626">
        <v>58</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894005</v>
      </c>
      <c r="CS13" s="624"/>
      <c r="CT13" s="624"/>
      <c r="CU13" s="624"/>
      <c r="CV13" s="624"/>
      <c r="CW13" s="624"/>
      <c r="CX13" s="624"/>
      <c r="CY13" s="625"/>
      <c r="CZ13" s="626">
        <v>12.2</v>
      </c>
      <c r="DA13" s="626"/>
      <c r="DB13" s="626"/>
      <c r="DC13" s="626"/>
      <c r="DD13" s="632">
        <v>314919</v>
      </c>
      <c r="DE13" s="624"/>
      <c r="DF13" s="624"/>
      <c r="DG13" s="624"/>
      <c r="DH13" s="624"/>
      <c r="DI13" s="624"/>
      <c r="DJ13" s="624"/>
      <c r="DK13" s="624"/>
      <c r="DL13" s="624"/>
      <c r="DM13" s="624"/>
      <c r="DN13" s="624"/>
      <c r="DO13" s="624"/>
      <c r="DP13" s="625"/>
      <c r="DQ13" s="632">
        <v>522428</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23830</v>
      </c>
      <c r="BH14" s="624"/>
      <c r="BI14" s="624"/>
      <c r="BJ14" s="624"/>
      <c r="BK14" s="624"/>
      <c r="BL14" s="624"/>
      <c r="BM14" s="624"/>
      <c r="BN14" s="625"/>
      <c r="BO14" s="626">
        <v>4.0999999999999996</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349051</v>
      </c>
      <c r="CS14" s="624"/>
      <c r="CT14" s="624"/>
      <c r="CU14" s="624"/>
      <c r="CV14" s="624"/>
      <c r="CW14" s="624"/>
      <c r="CX14" s="624"/>
      <c r="CY14" s="625"/>
      <c r="CZ14" s="626">
        <v>4.8</v>
      </c>
      <c r="DA14" s="626"/>
      <c r="DB14" s="626"/>
      <c r="DC14" s="626"/>
      <c r="DD14" s="632">
        <v>43252</v>
      </c>
      <c r="DE14" s="624"/>
      <c r="DF14" s="624"/>
      <c r="DG14" s="624"/>
      <c r="DH14" s="624"/>
      <c r="DI14" s="624"/>
      <c r="DJ14" s="624"/>
      <c r="DK14" s="624"/>
      <c r="DL14" s="624"/>
      <c r="DM14" s="624"/>
      <c r="DN14" s="624"/>
      <c r="DO14" s="624"/>
      <c r="DP14" s="625"/>
      <c r="DQ14" s="632">
        <v>268163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8023</v>
      </c>
      <c r="S15" s="624"/>
      <c r="T15" s="624"/>
      <c r="U15" s="624"/>
      <c r="V15" s="624"/>
      <c r="W15" s="624"/>
      <c r="X15" s="624"/>
      <c r="Y15" s="625"/>
      <c r="Z15" s="626">
        <v>0.1</v>
      </c>
      <c r="AA15" s="626"/>
      <c r="AB15" s="626"/>
      <c r="AC15" s="626"/>
      <c r="AD15" s="627">
        <v>8023</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39908</v>
      </c>
      <c r="BH15" s="624"/>
      <c r="BI15" s="624"/>
      <c r="BJ15" s="624"/>
      <c r="BK15" s="624"/>
      <c r="BL15" s="624"/>
      <c r="BM15" s="624"/>
      <c r="BN15" s="625"/>
      <c r="BO15" s="626">
        <v>6.9</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417272</v>
      </c>
      <c r="CS15" s="624"/>
      <c r="CT15" s="624"/>
      <c r="CU15" s="624"/>
      <c r="CV15" s="624"/>
      <c r="CW15" s="624"/>
      <c r="CX15" s="624"/>
      <c r="CY15" s="625"/>
      <c r="CZ15" s="626">
        <v>5.7</v>
      </c>
      <c r="DA15" s="626"/>
      <c r="DB15" s="626"/>
      <c r="DC15" s="626"/>
      <c r="DD15" s="632">
        <v>44704</v>
      </c>
      <c r="DE15" s="624"/>
      <c r="DF15" s="624"/>
      <c r="DG15" s="624"/>
      <c r="DH15" s="624"/>
      <c r="DI15" s="624"/>
      <c r="DJ15" s="624"/>
      <c r="DK15" s="624"/>
      <c r="DL15" s="624"/>
      <c r="DM15" s="624"/>
      <c r="DN15" s="624"/>
      <c r="DO15" s="624"/>
      <c r="DP15" s="625"/>
      <c r="DQ15" s="632">
        <v>359351</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11782</v>
      </c>
      <c r="S16" s="624"/>
      <c r="T16" s="624"/>
      <c r="U16" s="624"/>
      <c r="V16" s="624"/>
      <c r="W16" s="624"/>
      <c r="X16" s="624"/>
      <c r="Y16" s="625"/>
      <c r="Z16" s="626">
        <v>0.2</v>
      </c>
      <c r="AA16" s="626"/>
      <c r="AB16" s="626"/>
      <c r="AC16" s="626"/>
      <c r="AD16" s="627">
        <v>11782</v>
      </c>
      <c r="AE16" s="627"/>
      <c r="AF16" s="627"/>
      <c r="AG16" s="627"/>
      <c r="AH16" s="627"/>
      <c r="AI16" s="627"/>
      <c r="AJ16" s="627"/>
      <c r="AK16" s="627"/>
      <c r="AL16" s="628">
        <v>0.3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91397</v>
      </c>
      <c r="CS16" s="624"/>
      <c r="CT16" s="624"/>
      <c r="CU16" s="624"/>
      <c r="CV16" s="624"/>
      <c r="CW16" s="624"/>
      <c r="CX16" s="624"/>
      <c r="CY16" s="625"/>
      <c r="CZ16" s="626">
        <v>1.2</v>
      </c>
      <c r="DA16" s="626"/>
      <c r="DB16" s="626"/>
      <c r="DC16" s="626"/>
      <c r="DD16" s="632" t="s">
        <v>122</v>
      </c>
      <c r="DE16" s="624"/>
      <c r="DF16" s="624"/>
      <c r="DG16" s="624"/>
      <c r="DH16" s="624"/>
      <c r="DI16" s="624"/>
      <c r="DJ16" s="624"/>
      <c r="DK16" s="624"/>
      <c r="DL16" s="624"/>
      <c r="DM16" s="624"/>
      <c r="DN16" s="624"/>
      <c r="DO16" s="624"/>
      <c r="DP16" s="625"/>
      <c r="DQ16" s="632">
        <v>21833</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21970</v>
      </c>
      <c r="S17" s="624"/>
      <c r="T17" s="624"/>
      <c r="U17" s="624"/>
      <c r="V17" s="624"/>
      <c r="W17" s="624"/>
      <c r="X17" s="624"/>
      <c r="Y17" s="625"/>
      <c r="Z17" s="626">
        <v>0.3</v>
      </c>
      <c r="AA17" s="626"/>
      <c r="AB17" s="626"/>
      <c r="AC17" s="626"/>
      <c r="AD17" s="627">
        <v>21970</v>
      </c>
      <c r="AE17" s="627"/>
      <c r="AF17" s="627"/>
      <c r="AG17" s="627"/>
      <c r="AH17" s="627"/>
      <c r="AI17" s="627"/>
      <c r="AJ17" s="627"/>
      <c r="AK17" s="627"/>
      <c r="AL17" s="628">
        <v>0.6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825316</v>
      </c>
      <c r="CS17" s="624"/>
      <c r="CT17" s="624"/>
      <c r="CU17" s="624"/>
      <c r="CV17" s="624"/>
      <c r="CW17" s="624"/>
      <c r="CX17" s="624"/>
      <c r="CY17" s="625"/>
      <c r="CZ17" s="626">
        <v>11.3</v>
      </c>
      <c r="DA17" s="626"/>
      <c r="DB17" s="626"/>
      <c r="DC17" s="626"/>
      <c r="DD17" s="632" t="s">
        <v>122</v>
      </c>
      <c r="DE17" s="624"/>
      <c r="DF17" s="624"/>
      <c r="DG17" s="624"/>
      <c r="DH17" s="624"/>
      <c r="DI17" s="624"/>
      <c r="DJ17" s="624"/>
      <c r="DK17" s="624"/>
      <c r="DL17" s="624"/>
      <c r="DM17" s="624"/>
      <c r="DN17" s="624"/>
      <c r="DO17" s="624"/>
      <c r="DP17" s="625"/>
      <c r="DQ17" s="632">
        <v>799132</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1895</v>
      </c>
      <c r="S18" s="624"/>
      <c r="T18" s="624"/>
      <c r="U18" s="624"/>
      <c r="V18" s="624"/>
      <c r="W18" s="624"/>
      <c r="X18" s="624"/>
      <c r="Y18" s="625"/>
      <c r="Z18" s="626">
        <v>0</v>
      </c>
      <c r="AA18" s="626"/>
      <c r="AB18" s="626"/>
      <c r="AC18" s="626"/>
      <c r="AD18" s="627">
        <v>1895</v>
      </c>
      <c r="AE18" s="627"/>
      <c r="AF18" s="627"/>
      <c r="AG18" s="627"/>
      <c r="AH18" s="627"/>
      <c r="AI18" s="627"/>
      <c r="AJ18" s="627"/>
      <c r="AK18" s="627"/>
      <c r="AL18" s="628">
        <v>0</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20075</v>
      </c>
      <c r="S19" s="624"/>
      <c r="T19" s="624"/>
      <c r="U19" s="624"/>
      <c r="V19" s="624"/>
      <c r="W19" s="624"/>
      <c r="X19" s="624"/>
      <c r="Y19" s="625"/>
      <c r="Z19" s="626">
        <v>0.3</v>
      </c>
      <c r="AA19" s="626"/>
      <c r="AB19" s="626"/>
      <c r="AC19" s="626"/>
      <c r="AD19" s="627">
        <v>20075</v>
      </c>
      <c r="AE19" s="627"/>
      <c r="AF19" s="627"/>
      <c r="AG19" s="627"/>
      <c r="AH19" s="627"/>
      <c r="AI19" s="627"/>
      <c r="AJ19" s="627"/>
      <c r="AK19" s="627"/>
      <c r="AL19" s="628">
        <v>0.5</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7323657</v>
      </c>
      <c r="CS20" s="624"/>
      <c r="CT20" s="624"/>
      <c r="CU20" s="624"/>
      <c r="CV20" s="624"/>
      <c r="CW20" s="624"/>
      <c r="CX20" s="624"/>
      <c r="CY20" s="625"/>
      <c r="CZ20" s="626">
        <v>100</v>
      </c>
      <c r="DA20" s="626"/>
      <c r="DB20" s="626"/>
      <c r="DC20" s="626"/>
      <c r="DD20" s="632">
        <v>684961</v>
      </c>
      <c r="DE20" s="624"/>
      <c r="DF20" s="624"/>
      <c r="DG20" s="624"/>
      <c r="DH20" s="624"/>
      <c r="DI20" s="624"/>
      <c r="DJ20" s="624"/>
      <c r="DK20" s="624"/>
      <c r="DL20" s="624"/>
      <c r="DM20" s="624"/>
      <c r="DN20" s="624"/>
      <c r="DO20" s="624"/>
      <c r="DP20" s="625"/>
      <c r="DQ20" s="632">
        <v>5622152</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3497881</v>
      </c>
      <c r="S21" s="624"/>
      <c r="T21" s="624"/>
      <c r="U21" s="624"/>
      <c r="V21" s="624"/>
      <c r="W21" s="624"/>
      <c r="X21" s="624"/>
      <c r="Y21" s="625"/>
      <c r="Z21" s="626">
        <v>45.8</v>
      </c>
      <c r="AA21" s="626"/>
      <c r="AB21" s="626"/>
      <c r="AC21" s="626"/>
      <c r="AD21" s="627">
        <v>3003277</v>
      </c>
      <c r="AE21" s="627"/>
      <c r="AF21" s="627"/>
      <c r="AG21" s="627"/>
      <c r="AH21" s="627"/>
      <c r="AI21" s="627"/>
      <c r="AJ21" s="627"/>
      <c r="AK21" s="627"/>
      <c r="AL21" s="628">
        <v>77.099999999999994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3003277</v>
      </c>
      <c r="S22" s="624"/>
      <c r="T22" s="624"/>
      <c r="U22" s="624"/>
      <c r="V22" s="624"/>
      <c r="W22" s="624"/>
      <c r="X22" s="624"/>
      <c r="Y22" s="625"/>
      <c r="Z22" s="626">
        <v>39.299999999999997</v>
      </c>
      <c r="AA22" s="626"/>
      <c r="AB22" s="626"/>
      <c r="AC22" s="626"/>
      <c r="AD22" s="627">
        <v>3003277</v>
      </c>
      <c r="AE22" s="627"/>
      <c r="AF22" s="627"/>
      <c r="AG22" s="627"/>
      <c r="AH22" s="627"/>
      <c r="AI22" s="627"/>
      <c r="AJ22" s="627"/>
      <c r="AK22" s="627"/>
      <c r="AL22" s="628">
        <v>77.099999999999994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485744</v>
      </c>
      <c r="S23" s="624"/>
      <c r="T23" s="624"/>
      <c r="U23" s="624"/>
      <c r="V23" s="624"/>
      <c r="W23" s="624"/>
      <c r="X23" s="624"/>
      <c r="Y23" s="625"/>
      <c r="Z23" s="626">
        <v>6.4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v>8860</v>
      </c>
      <c r="S24" s="624"/>
      <c r="T24" s="624"/>
      <c r="U24" s="624"/>
      <c r="V24" s="624"/>
      <c r="W24" s="624"/>
      <c r="X24" s="624"/>
      <c r="Y24" s="625"/>
      <c r="Z24" s="626">
        <v>0.1</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2374620</v>
      </c>
      <c r="CS24" s="613"/>
      <c r="CT24" s="613"/>
      <c r="CU24" s="613"/>
      <c r="CV24" s="613"/>
      <c r="CW24" s="613"/>
      <c r="CX24" s="613"/>
      <c r="CY24" s="614"/>
      <c r="CZ24" s="617">
        <v>32.4</v>
      </c>
      <c r="DA24" s="618"/>
      <c r="DB24" s="618"/>
      <c r="DC24" s="634"/>
      <c r="DD24" s="658">
        <v>2042436</v>
      </c>
      <c r="DE24" s="613"/>
      <c r="DF24" s="613"/>
      <c r="DG24" s="613"/>
      <c r="DH24" s="613"/>
      <c r="DI24" s="613"/>
      <c r="DJ24" s="613"/>
      <c r="DK24" s="614"/>
      <c r="DL24" s="658">
        <v>1761750</v>
      </c>
      <c r="DM24" s="613"/>
      <c r="DN24" s="613"/>
      <c r="DO24" s="613"/>
      <c r="DP24" s="613"/>
      <c r="DQ24" s="613"/>
      <c r="DR24" s="613"/>
      <c r="DS24" s="613"/>
      <c r="DT24" s="613"/>
      <c r="DU24" s="613"/>
      <c r="DV24" s="614"/>
      <c r="DW24" s="617">
        <v>45.2</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4377993</v>
      </c>
      <c r="S25" s="624"/>
      <c r="T25" s="624"/>
      <c r="U25" s="624"/>
      <c r="V25" s="624"/>
      <c r="W25" s="624"/>
      <c r="X25" s="624"/>
      <c r="Y25" s="625"/>
      <c r="Z25" s="626">
        <v>57.3</v>
      </c>
      <c r="AA25" s="626"/>
      <c r="AB25" s="626"/>
      <c r="AC25" s="626"/>
      <c r="AD25" s="627">
        <v>3883389</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1084025</v>
      </c>
      <c r="CS25" s="655"/>
      <c r="CT25" s="655"/>
      <c r="CU25" s="655"/>
      <c r="CV25" s="655"/>
      <c r="CW25" s="655"/>
      <c r="CX25" s="655"/>
      <c r="CY25" s="656"/>
      <c r="CZ25" s="628">
        <v>14.8</v>
      </c>
      <c r="DA25" s="653"/>
      <c r="DB25" s="653"/>
      <c r="DC25" s="657"/>
      <c r="DD25" s="632">
        <v>1019523</v>
      </c>
      <c r="DE25" s="655"/>
      <c r="DF25" s="655"/>
      <c r="DG25" s="655"/>
      <c r="DH25" s="655"/>
      <c r="DI25" s="655"/>
      <c r="DJ25" s="655"/>
      <c r="DK25" s="656"/>
      <c r="DL25" s="632">
        <v>836611</v>
      </c>
      <c r="DM25" s="655"/>
      <c r="DN25" s="655"/>
      <c r="DO25" s="655"/>
      <c r="DP25" s="655"/>
      <c r="DQ25" s="655"/>
      <c r="DR25" s="655"/>
      <c r="DS25" s="655"/>
      <c r="DT25" s="655"/>
      <c r="DU25" s="655"/>
      <c r="DV25" s="656"/>
      <c r="DW25" s="628">
        <v>21.5</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572</v>
      </c>
      <c r="S26" s="624"/>
      <c r="T26" s="624"/>
      <c r="U26" s="624"/>
      <c r="V26" s="624"/>
      <c r="W26" s="624"/>
      <c r="X26" s="624"/>
      <c r="Y26" s="625"/>
      <c r="Z26" s="626">
        <v>0</v>
      </c>
      <c r="AA26" s="626"/>
      <c r="AB26" s="626"/>
      <c r="AC26" s="626"/>
      <c r="AD26" s="627">
        <v>572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709641</v>
      </c>
      <c r="CS26" s="624"/>
      <c r="CT26" s="624"/>
      <c r="CU26" s="624"/>
      <c r="CV26" s="624"/>
      <c r="CW26" s="624"/>
      <c r="CX26" s="624"/>
      <c r="CY26" s="625"/>
      <c r="CZ26" s="628">
        <v>9.6999999999999993</v>
      </c>
      <c r="DA26" s="653"/>
      <c r="DB26" s="653"/>
      <c r="DC26" s="657"/>
      <c r="DD26" s="632">
        <v>658835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3995</v>
      </c>
      <c r="S27" s="624"/>
      <c r="T27" s="624"/>
      <c r="U27" s="624"/>
      <c r="V27" s="624"/>
      <c r="W27" s="624"/>
      <c r="X27" s="624"/>
      <c r="Y27" s="625"/>
      <c r="Z27" s="626">
        <v>0.1</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576851</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465279</v>
      </c>
      <c r="CS27" s="655"/>
      <c r="CT27" s="655"/>
      <c r="CU27" s="655"/>
      <c r="CV27" s="655"/>
      <c r="CW27" s="655"/>
      <c r="CX27" s="655"/>
      <c r="CY27" s="656"/>
      <c r="CZ27" s="628">
        <v>6.4</v>
      </c>
      <c r="DA27" s="653"/>
      <c r="DB27" s="653"/>
      <c r="DC27" s="657"/>
      <c r="DD27" s="632">
        <v>223781</v>
      </c>
      <c r="DE27" s="655"/>
      <c r="DF27" s="655"/>
      <c r="DG27" s="655"/>
      <c r="DH27" s="655"/>
      <c r="DI27" s="655"/>
      <c r="DJ27" s="655"/>
      <c r="DK27" s="656"/>
      <c r="DL27" s="632">
        <v>126007</v>
      </c>
      <c r="DM27" s="655"/>
      <c r="DN27" s="655"/>
      <c r="DO27" s="655"/>
      <c r="DP27" s="655"/>
      <c r="DQ27" s="655"/>
      <c r="DR27" s="655"/>
      <c r="DS27" s="655"/>
      <c r="DT27" s="655"/>
      <c r="DU27" s="655"/>
      <c r="DV27" s="656"/>
      <c r="DW27" s="628">
        <v>3.2</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141533</v>
      </c>
      <c r="S28" s="624"/>
      <c r="T28" s="624"/>
      <c r="U28" s="624"/>
      <c r="V28" s="624"/>
      <c r="W28" s="624"/>
      <c r="X28" s="624"/>
      <c r="Y28" s="625"/>
      <c r="Z28" s="626">
        <v>1.9</v>
      </c>
      <c r="AA28" s="626"/>
      <c r="AB28" s="626"/>
      <c r="AC28" s="626"/>
      <c r="AD28" s="627">
        <v>6230</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825316</v>
      </c>
      <c r="CS28" s="624"/>
      <c r="CT28" s="624"/>
      <c r="CU28" s="624"/>
      <c r="CV28" s="624"/>
      <c r="CW28" s="624"/>
      <c r="CX28" s="624"/>
      <c r="CY28" s="625"/>
      <c r="CZ28" s="628">
        <v>11.3</v>
      </c>
      <c r="DA28" s="653"/>
      <c r="DB28" s="653"/>
      <c r="DC28" s="657"/>
      <c r="DD28" s="632">
        <v>799132</v>
      </c>
      <c r="DE28" s="624"/>
      <c r="DF28" s="624"/>
      <c r="DG28" s="624"/>
      <c r="DH28" s="624"/>
      <c r="DI28" s="624"/>
      <c r="DJ28" s="624"/>
      <c r="DK28" s="625"/>
      <c r="DL28" s="632">
        <v>799132</v>
      </c>
      <c r="DM28" s="624"/>
      <c r="DN28" s="624"/>
      <c r="DO28" s="624"/>
      <c r="DP28" s="624"/>
      <c r="DQ28" s="624"/>
      <c r="DR28" s="624"/>
      <c r="DS28" s="624"/>
      <c r="DT28" s="624"/>
      <c r="DU28" s="624"/>
      <c r="DV28" s="625"/>
      <c r="DW28" s="628">
        <v>20.5</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6728</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824806</v>
      </c>
      <c r="CS29" s="655"/>
      <c r="CT29" s="655"/>
      <c r="CU29" s="655"/>
      <c r="CV29" s="655"/>
      <c r="CW29" s="655"/>
      <c r="CX29" s="655"/>
      <c r="CY29" s="656"/>
      <c r="CZ29" s="628">
        <v>11.3</v>
      </c>
      <c r="DA29" s="653"/>
      <c r="DB29" s="653"/>
      <c r="DC29" s="657"/>
      <c r="DD29" s="632">
        <v>798622</v>
      </c>
      <c r="DE29" s="655"/>
      <c r="DF29" s="655"/>
      <c r="DG29" s="655"/>
      <c r="DH29" s="655"/>
      <c r="DI29" s="655"/>
      <c r="DJ29" s="655"/>
      <c r="DK29" s="656"/>
      <c r="DL29" s="632">
        <v>798622</v>
      </c>
      <c r="DM29" s="655"/>
      <c r="DN29" s="655"/>
      <c r="DO29" s="655"/>
      <c r="DP29" s="655"/>
      <c r="DQ29" s="655"/>
      <c r="DR29" s="655"/>
      <c r="DS29" s="655"/>
      <c r="DT29" s="655"/>
      <c r="DU29" s="655"/>
      <c r="DV29" s="656"/>
      <c r="DW29" s="628">
        <v>20.5</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558984</v>
      </c>
      <c r="S30" s="624"/>
      <c r="T30" s="624"/>
      <c r="U30" s="624"/>
      <c r="V30" s="624"/>
      <c r="W30" s="624"/>
      <c r="X30" s="624"/>
      <c r="Y30" s="625"/>
      <c r="Z30" s="626">
        <v>7.3</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807320</v>
      </c>
      <c r="CS30" s="624"/>
      <c r="CT30" s="624"/>
      <c r="CU30" s="624"/>
      <c r="CV30" s="624"/>
      <c r="CW30" s="624"/>
      <c r="CX30" s="624"/>
      <c r="CY30" s="625"/>
      <c r="CZ30" s="628">
        <v>11</v>
      </c>
      <c r="DA30" s="653"/>
      <c r="DB30" s="653"/>
      <c r="DC30" s="657"/>
      <c r="DD30" s="632">
        <v>781309</v>
      </c>
      <c r="DE30" s="624"/>
      <c r="DF30" s="624"/>
      <c r="DG30" s="624"/>
      <c r="DH30" s="624"/>
      <c r="DI30" s="624"/>
      <c r="DJ30" s="624"/>
      <c r="DK30" s="625"/>
      <c r="DL30" s="632">
        <v>781309</v>
      </c>
      <c r="DM30" s="624"/>
      <c r="DN30" s="624"/>
      <c r="DO30" s="624"/>
      <c r="DP30" s="624"/>
      <c r="DQ30" s="624"/>
      <c r="DR30" s="624"/>
      <c r="DS30" s="624"/>
      <c r="DT30" s="624"/>
      <c r="DU30" s="624"/>
      <c r="DV30" s="625"/>
      <c r="DW30" s="628">
        <v>20</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98.9</v>
      </c>
      <c r="BH31" s="667"/>
      <c r="BI31" s="667"/>
      <c r="BJ31" s="667"/>
      <c r="BK31" s="667"/>
      <c r="BL31" s="667"/>
      <c r="BM31" s="618">
        <v>96.7</v>
      </c>
      <c r="BN31" s="667"/>
      <c r="BO31" s="667"/>
      <c r="BP31" s="667"/>
      <c r="BQ31" s="668"/>
      <c r="BR31" s="679">
        <v>99.1</v>
      </c>
      <c r="BS31" s="667"/>
      <c r="BT31" s="667"/>
      <c r="BU31" s="667"/>
      <c r="BV31" s="667"/>
      <c r="BW31" s="667"/>
      <c r="BX31" s="618">
        <v>97.2</v>
      </c>
      <c r="BY31" s="667"/>
      <c r="BZ31" s="667"/>
      <c r="CA31" s="667"/>
      <c r="CB31" s="668"/>
      <c r="CD31" s="661"/>
      <c r="CE31" s="662"/>
      <c r="CF31" s="620" t="s">
        <v>300</v>
      </c>
      <c r="CG31" s="621"/>
      <c r="CH31" s="621"/>
      <c r="CI31" s="621"/>
      <c r="CJ31" s="621"/>
      <c r="CK31" s="621"/>
      <c r="CL31" s="621"/>
      <c r="CM31" s="621"/>
      <c r="CN31" s="621"/>
      <c r="CO31" s="621"/>
      <c r="CP31" s="621"/>
      <c r="CQ31" s="622"/>
      <c r="CR31" s="623">
        <v>17486</v>
      </c>
      <c r="CS31" s="655"/>
      <c r="CT31" s="655"/>
      <c r="CU31" s="655"/>
      <c r="CV31" s="655"/>
      <c r="CW31" s="655"/>
      <c r="CX31" s="655"/>
      <c r="CY31" s="656"/>
      <c r="CZ31" s="628">
        <v>0.2</v>
      </c>
      <c r="DA31" s="653"/>
      <c r="DB31" s="653"/>
      <c r="DC31" s="657"/>
      <c r="DD31" s="632">
        <v>17313</v>
      </c>
      <c r="DE31" s="655"/>
      <c r="DF31" s="655"/>
      <c r="DG31" s="655"/>
      <c r="DH31" s="655"/>
      <c r="DI31" s="655"/>
      <c r="DJ31" s="655"/>
      <c r="DK31" s="656"/>
      <c r="DL31" s="632">
        <v>17313</v>
      </c>
      <c r="DM31" s="655"/>
      <c r="DN31" s="655"/>
      <c r="DO31" s="655"/>
      <c r="DP31" s="655"/>
      <c r="DQ31" s="655"/>
      <c r="DR31" s="655"/>
      <c r="DS31" s="655"/>
      <c r="DT31" s="655"/>
      <c r="DU31" s="655"/>
      <c r="DV31" s="656"/>
      <c r="DW31" s="628">
        <v>0.4</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490276</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99.4</v>
      </c>
      <c r="BH32" s="655"/>
      <c r="BI32" s="655"/>
      <c r="BJ32" s="655"/>
      <c r="BK32" s="655"/>
      <c r="BL32" s="655"/>
      <c r="BM32" s="629">
        <v>98.8</v>
      </c>
      <c r="BN32" s="655"/>
      <c r="BO32" s="655"/>
      <c r="BP32" s="655"/>
      <c r="BQ32" s="678"/>
      <c r="BR32" s="680">
        <v>99.5</v>
      </c>
      <c r="BS32" s="655"/>
      <c r="BT32" s="655"/>
      <c r="BU32" s="655"/>
      <c r="BV32" s="655"/>
      <c r="BW32" s="655"/>
      <c r="BX32" s="629">
        <v>99</v>
      </c>
      <c r="BY32" s="655"/>
      <c r="BZ32" s="655"/>
      <c r="CA32" s="655"/>
      <c r="CB32" s="678"/>
      <c r="CD32" s="663"/>
      <c r="CE32" s="664"/>
      <c r="CF32" s="620" t="s">
        <v>304</v>
      </c>
      <c r="CG32" s="621"/>
      <c r="CH32" s="621"/>
      <c r="CI32" s="621"/>
      <c r="CJ32" s="621"/>
      <c r="CK32" s="621"/>
      <c r="CL32" s="621"/>
      <c r="CM32" s="621"/>
      <c r="CN32" s="621"/>
      <c r="CO32" s="621"/>
      <c r="CP32" s="621"/>
      <c r="CQ32" s="622"/>
      <c r="CR32" s="623">
        <v>510</v>
      </c>
      <c r="CS32" s="624"/>
      <c r="CT32" s="624"/>
      <c r="CU32" s="624"/>
      <c r="CV32" s="624"/>
      <c r="CW32" s="624"/>
      <c r="CX32" s="624"/>
      <c r="CY32" s="625"/>
      <c r="CZ32" s="628">
        <v>0</v>
      </c>
      <c r="DA32" s="653"/>
      <c r="DB32" s="653"/>
      <c r="DC32" s="657"/>
      <c r="DD32" s="632">
        <v>510</v>
      </c>
      <c r="DE32" s="624"/>
      <c r="DF32" s="624"/>
      <c r="DG32" s="624"/>
      <c r="DH32" s="624"/>
      <c r="DI32" s="624"/>
      <c r="DJ32" s="624"/>
      <c r="DK32" s="625"/>
      <c r="DL32" s="632">
        <v>510</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21201</v>
      </c>
      <c r="S33" s="624"/>
      <c r="T33" s="624"/>
      <c r="U33" s="624"/>
      <c r="V33" s="624"/>
      <c r="W33" s="624"/>
      <c r="X33" s="624"/>
      <c r="Y33" s="625"/>
      <c r="Z33" s="626">
        <v>0.3</v>
      </c>
      <c r="AA33" s="626"/>
      <c r="AB33" s="626"/>
      <c r="AC33" s="626"/>
      <c r="AD33" s="627">
        <v>2273</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98.5</v>
      </c>
      <c r="BH33" s="682"/>
      <c r="BI33" s="682"/>
      <c r="BJ33" s="682"/>
      <c r="BK33" s="682"/>
      <c r="BL33" s="682"/>
      <c r="BM33" s="683">
        <v>95</v>
      </c>
      <c r="BN33" s="682"/>
      <c r="BO33" s="682"/>
      <c r="BP33" s="682"/>
      <c r="BQ33" s="684"/>
      <c r="BR33" s="681">
        <v>98.7</v>
      </c>
      <c r="BS33" s="682"/>
      <c r="BT33" s="682"/>
      <c r="BU33" s="682"/>
      <c r="BV33" s="682"/>
      <c r="BW33" s="682"/>
      <c r="BX33" s="683">
        <v>95.8</v>
      </c>
      <c r="BY33" s="682"/>
      <c r="BZ33" s="682"/>
      <c r="CA33" s="682"/>
      <c r="CB33" s="684"/>
      <c r="CD33" s="620" t="s">
        <v>307</v>
      </c>
      <c r="CE33" s="621"/>
      <c r="CF33" s="621"/>
      <c r="CG33" s="621"/>
      <c r="CH33" s="621"/>
      <c r="CI33" s="621"/>
      <c r="CJ33" s="621"/>
      <c r="CK33" s="621"/>
      <c r="CL33" s="621"/>
      <c r="CM33" s="621"/>
      <c r="CN33" s="621"/>
      <c r="CO33" s="621"/>
      <c r="CP33" s="621"/>
      <c r="CQ33" s="622"/>
      <c r="CR33" s="623">
        <v>4172679</v>
      </c>
      <c r="CS33" s="655"/>
      <c r="CT33" s="655"/>
      <c r="CU33" s="655"/>
      <c r="CV33" s="655"/>
      <c r="CW33" s="655"/>
      <c r="CX33" s="655"/>
      <c r="CY33" s="656"/>
      <c r="CZ33" s="628">
        <v>57</v>
      </c>
      <c r="DA33" s="653"/>
      <c r="DB33" s="653"/>
      <c r="DC33" s="657"/>
      <c r="DD33" s="632">
        <v>3480315</v>
      </c>
      <c r="DE33" s="655"/>
      <c r="DF33" s="655"/>
      <c r="DG33" s="655"/>
      <c r="DH33" s="655"/>
      <c r="DI33" s="655"/>
      <c r="DJ33" s="655"/>
      <c r="DK33" s="656"/>
      <c r="DL33" s="632">
        <v>1751864</v>
      </c>
      <c r="DM33" s="655"/>
      <c r="DN33" s="655"/>
      <c r="DO33" s="655"/>
      <c r="DP33" s="655"/>
      <c r="DQ33" s="655"/>
      <c r="DR33" s="655"/>
      <c r="DS33" s="655"/>
      <c r="DT33" s="655"/>
      <c r="DU33" s="655"/>
      <c r="DV33" s="656"/>
      <c r="DW33" s="628">
        <v>44.9</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341791</v>
      </c>
      <c r="S34" s="624"/>
      <c r="T34" s="624"/>
      <c r="U34" s="624"/>
      <c r="V34" s="624"/>
      <c r="W34" s="624"/>
      <c r="X34" s="624"/>
      <c r="Y34" s="625"/>
      <c r="Z34" s="626">
        <v>4.5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1231432</v>
      </c>
      <c r="CS34" s="624"/>
      <c r="CT34" s="624"/>
      <c r="CU34" s="624"/>
      <c r="CV34" s="624"/>
      <c r="CW34" s="624"/>
      <c r="CX34" s="624"/>
      <c r="CY34" s="625"/>
      <c r="CZ34" s="628">
        <v>16.8</v>
      </c>
      <c r="DA34" s="653"/>
      <c r="DB34" s="653"/>
      <c r="DC34" s="657"/>
      <c r="DD34" s="632">
        <v>964938</v>
      </c>
      <c r="DE34" s="624"/>
      <c r="DF34" s="624"/>
      <c r="DG34" s="624"/>
      <c r="DH34" s="624"/>
      <c r="DI34" s="624"/>
      <c r="DJ34" s="624"/>
      <c r="DK34" s="625"/>
      <c r="DL34" s="632">
        <v>652493</v>
      </c>
      <c r="DM34" s="624"/>
      <c r="DN34" s="624"/>
      <c r="DO34" s="624"/>
      <c r="DP34" s="624"/>
      <c r="DQ34" s="624"/>
      <c r="DR34" s="624"/>
      <c r="DS34" s="624"/>
      <c r="DT34" s="624"/>
      <c r="DU34" s="624"/>
      <c r="DV34" s="625"/>
      <c r="DW34" s="628">
        <v>16.7</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716723</v>
      </c>
      <c r="S35" s="624"/>
      <c r="T35" s="624"/>
      <c r="U35" s="624"/>
      <c r="V35" s="624"/>
      <c r="W35" s="624"/>
      <c r="X35" s="624"/>
      <c r="Y35" s="625"/>
      <c r="Z35" s="626">
        <v>9.4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399161</v>
      </c>
      <c r="CS35" s="655"/>
      <c r="CT35" s="655"/>
      <c r="CU35" s="655"/>
      <c r="CV35" s="655"/>
      <c r="CW35" s="655"/>
      <c r="CX35" s="655"/>
      <c r="CY35" s="656"/>
      <c r="CZ35" s="628">
        <v>5.5</v>
      </c>
      <c r="DA35" s="653"/>
      <c r="DB35" s="653"/>
      <c r="DC35" s="657"/>
      <c r="DD35" s="632">
        <v>306645</v>
      </c>
      <c r="DE35" s="655"/>
      <c r="DF35" s="655"/>
      <c r="DG35" s="655"/>
      <c r="DH35" s="655"/>
      <c r="DI35" s="655"/>
      <c r="DJ35" s="655"/>
      <c r="DK35" s="656"/>
      <c r="DL35" s="632">
        <v>179588</v>
      </c>
      <c r="DM35" s="655"/>
      <c r="DN35" s="655"/>
      <c r="DO35" s="655"/>
      <c r="DP35" s="655"/>
      <c r="DQ35" s="655"/>
      <c r="DR35" s="655"/>
      <c r="DS35" s="655"/>
      <c r="DT35" s="655"/>
      <c r="DU35" s="655"/>
      <c r="DV35" s="656"/>
      <c r="DW35" s="628">
        <v>4.5999999999999996</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381904</v>
      </c>
      <c r="S36" s="624"/>
      <c r="T36" s="624"/>
      <c r="U36" s="624"/>
      <c r="V36" s="624"/>
      <c r="W36" s="624"/>
      <c r="X36" s="624"/>
      <c r="Y36" s="625"/>
      <c r="Z36" s="626">
        <v>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801116</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12283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1139459</v>
      </c>
      <c r="CS36" s="624"/>
      <c r="CT36" s="624"/>
      <c r="CU36" s="624"/>
      <c r="CV36" s="624"/>
      <c r="CW36" s="624"/>
      <c r="CX36" s="624"/>
      <c r="CY36" s="625"/>
      <c r="CZ36" s="628">
        <v>15.6</v>
      </c>
      <c r="DA36" s="653"/>
      <c r="DB36" s="653"/>
      <c r="DC36" s="657"/>
      <c r="DD36" s="632">
        <v>944790</v>
      </c>
      <c r="DE36" s="624"/>
      <c r="DF36" s="624"/>
      <c r="DG36" s="624"/>
      <c r="DH36" s="624"/>
      <c r="DI36" s="624"/>
      <c r="DJ36" s="624"/>
      <c r="DK36" s="625"/>
      <c r="DL36" s="632">
        <v>529975</v>
      </c>
      <c r="DM36" s="624"/>
      <c r="DN36" s="624"/>
      <c r="DO36" s="624"/>
      <c r="DP36" s="624"/>
      <c r="DQ36" s="624"/>
      <c r="DR36" s="624"/>
      <c r="DS36" s="624"/>
      <c r="DT36" s="624"/>
      <c r="DU36" s="624"/>
      <c r="DV36" s="625"/>
      <c r="DW36" s="628">
        <v>13.6</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120755</v>
      </c>
      <c r="S37" s="624"/>
      <c r="T37" s="624"/>
      <c r="U37" s="624"/>
      <c r="V37" s="624"/>
      <c r="W37" s="624"/>
      <c r="X37" s="624"/>
      <c r="Y37" s="625"/>
      <c r="Z37" s="626">
        <v>1.6</v>
      </c>
      <c r="AA37" s="626"/>
      <c r="AB37" s="626"/>
      <c r="AC37" s="626"/>
      <c r="AD37" s="627">
        <v>504</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84250</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3009</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354744</v>
      </c>
      <c r="CS37" s="655"/>
      <c r="CT37" s="655"/>
      <c r="CU37" s="655"/>
      <c r="CV37" s="655"/>
      <c r="CW37" s="655"/>
      <c r="CX37" s="655"/>
      <c r="CY37" s="656"/>
      <c r="CZ37" s="628">
        <v>4.8</v>
      </c>
      <c r="DA37" s="653"/>
      <c r="DB37" s="653"/>
      <c r="DC37" s="657"/>
      <c r="DD37" s="632">
        <v>320844</v>
      </c>
      <c r="DE37" s="655"/>
      <c r="DF37" s="655"/>
      <c r="DG37" s="655"/>
      <c r="DH37" s="655"/>
      <c r="DI37" s="655"/>
      <c r="DJ37" s="655"/>
      <c r="DK37" s="656"/>
      <c r="DL37" s="632">
        <v>305478</v>
      </c>
      <c r="DM37" s="655"/>
      <c r="DN37" s="655"/>
      <c r="DO37" s="655"/>
      <c r="DP37" s="655"/>
      <c r="DQ37" s="655"/>
      <c r="DR37" s="655"/>
      <c r="DS37" s="655"/>
      <c r="DT37" s="655"/>
      <c r="DU37" s="655"/>
      <c r="DV37" s="656"/>
      <c r="DW37" s="628">
        <v>7.8</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476700</v>
      </c>
      <c r="S38" s="624"/>
      <c r="T38" s="624"/>
      <c r="U38" s="624"/>
      <c r="V38" s="624"/>
      <c r="W38" s="624"/>
      <c r="X38" s="624"/>
      <c r="Y38" s="625"/>
      <c r="Z38" s="626">
        <v>6.2</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83085</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869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527698</v>
      </c>
      <c r="CS38" s="624"/>
      <c r="CT38" s="624"/>
      <c r="CU38" s="624"/>
      <c r="CV38" s="624"/>
      <c r="CW38" s="624"/>
      <c r="CX38" s="624"/>
      <c r="CY38" s="625"/>
      <c r="CZ38" s="628">
        <v>7.2</v>
      </c>
      <c r="DA38" s="653"/>
      <c r="DB38" s="653"/>
      <c r="DC38" s="657"/>
      <c r="DD38" s="632">
        <v>464918</v>
      </c>
      <c r="DE38" s="624"/>
      <c r="DF38" s="624"/>
      <c r="DG38" s="624"/>
      <c r="DH38" s="624"/>
      <c r="DI38" s="624"/>
      <c r="DJ38" s="624"/>
      <c r="DK38" s="625"/>
      <c r="DL38" s="632">
        <v>389808</v>
      </c>
      <c r="DM38" s="624"/>
      <c r="DN38" s="624"/>
      <c r="DO38" s="624"/>
      <c r="DP38" s="624"/>
      <c r="DQ38" s="624"/>
      <c r="DR38" s="624"/>
      <c r="DS38" s="624"/>
      <c r="DT38" s="624"/>
      <c r="DU38" s="624"/>
      <c r="DV38" s="625"/>
      <c r="DW38" s="628">
        <v>10</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61021</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1232</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849497</v>
      </c>
      <c r="CS39" s="655"/>
      <c r="CT39" s="655"/>
      <c r="CU39" s="655"/>
      <c r="CV39" s="655"/>
      <c r="CW39" s="655"/>
      <c r="CX39" s="655"/>
      <c r="CY39" s="656"/>
      <c r="CZ39" s="628">
        <v>11.6</v>
      </c>
      <c r="DA39" s="653"/>
      <c r="DB39" s="653"/>
      <c r="DC39" s="657"/>
      <c r="DD39" s="632">
        <v>799024</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6900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45062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85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25432</v>
      </c>
      <c r="CS40" s="624"/>
      <c r="CT40" s="624"/>
      <c r="CU40" s="624"/>
      <c r="CV40" s="624"/>
      <c r="CW40" s="624"/>
      <c r="CX40" s="624"/>
      <c r="CY40" s="625"/>
      <c r="CZ40" s="628">
        <v>0.3</v>
      </c>
      <c r="DA40" s="653"/>
      <c r="DB40" s="653"/>
      <c r="DC40" s="657"/>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7639155</v>
      </c>
      <c r="S41" s="696"/>
      <c r="T41" s="696"/>
      <c r="U41" s="696"/>
      <c r="V41" s="696"/>
      <c r="W41" s="696"/>
      <c r="X41" s="696"/>
      <c r="Y41" s="700"/>
      <c r="Z41" s="701">
        <v>100</v>
      </c>
      <c r="AA41" s="701"/>
      <c r="AB41" s="701"/>
      <c r="AC41" s="701"/>
      <c r="AD41" s="702">
        <v>3892968</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174794</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319</v>
      </c>
      <c r="AR42" s="693"/>
      <c r="AS42" s="693"/>
      <c r="AT42" s="693"/>
      <c r="AU42" s="693"/>
      <c r="AV42" s="693"/>
      <c r="AW42" s="693"/>
      <c r="AX42" s="693"/>
      <c r="AY42" s="694"/>
      <c r="AZ42" s="695">
        <v>352904</v>
      </c>
      <c r="BA42" s="696"/>
      <c r="BB42" s="696"/>
      <c r="BC42" s="696"/>
      <c r="BD42" s="682"/>
      <c r="BE42" s="682"/>
      <c r="BF42" s="684"/>
      <c r="BG42" s="673"/>
      <c r="BH42" s="674"/>
      <c r="BI42" s="674"/>
      <c r="BJ42" s="674"/>
      <c r="BK42" s="674"/>
      <c r="BL42" s="212"/>
      <c r="BM42" s="645" t="s">
        <v>339</v>
      </c>
      <c r="BN42" s="645"/>
      <c r="BO42" s="645"/>
      <c r="BP42" s="645"/>
      <c r="BQ42" s="645"/>
      <c r="BR42" s="645"/>
      <c r="BS42" s="645"/>
      <c r="BT42" s="645"/>
      <c r="BU42" s="646"/>
      <c r="BV42" s="695">
        <v>410</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776358</v>
      </c>
      <c r="CS42" s="655"/>
      <c r="CT42" s="655"/>
      <c r="CU42" s="655"/>
      <c r="CV42" s="655"/>
      <c r="CW42" s="655"/>
      <c r="CX42" s="655"/>
      <c r="CY42" s="656"/>
      <c r="CZ42" s="628">
        <v>10.6</v>
      </c>
      <c r="DA42" s="653"/>
      <c r="DB42" s="653"/>
      <c r="DC42" s="657"/>
      <c r="DD42" s="632">
        <v>99401</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341</v>
      </c>
      <c r="CD43" s="620" t="s">
        <v>342</v>
      </c>
      <c r="CE43" s="621"/>
      <c r="CF43" s="621"/>
      <c r="CG43" s="621"/>
      <c r="CH43" s="621"/>
      <c r="CI43" s="621"/>
      <c r="CJ43" s="621"/>
      <c r="CK43" s="621"/>
      <c r="CL43" s="621"/>
      <c r="CM43" s="621"/>
      <c r="CN43" s="621"/>
      <c r="CO43" s="621"/>
      <c r="CP43" s="621"/>
      <c r="CQ43" s="622"/>
      <c r="CR43" s="623">
        <v>37746</v>
      </c>
      <c r="CS43" s="655"/>
      <c r="CT43" s="655"/>
      <c r="CU43" s="655"/>
      <c r="CV43" s="655"/>
      <c r="CW43" s="655"/>
      <c r="CX43" s="655"/>
      <c r="CY43" s="656"/>
      <c r="CZ43" s="628">
        <v>0.5</v>
      </c>
      <c r="DA43" s="653"/>
      <c r="DB43" s="653"/>
      <c r="DC43" s="657"/>
      <c r="DD43" s="632">
        <v>37746</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344</v>
      </c>
      <c r="CG44" s="621"/>
      <c r="CH44" s="621"/>
      <c r="CI44" s="621"/>
      <c r="CJ44" s="621"/>
      <c r="CK44" s="621"/>
      <c r="CL44" s="621"/>
      <c r="CM44" s="621"/>
      <c r="CN44" s="621"/>
      <c r="CO44" s="621"/>
      <c r="CP44" s="621"/>
      <c r="CQ44" s="622"/>
      <c r="CR44" s="623">
        <v>684961</v>
      </c>
      <c r="CS44" s="624"/>
      <c r="CT44" s="624"/>
      <c r="CU44" s="624"/>
      <c r="CV44" s="624"/>
      <c r="CW44" s="624"/>
      <c r="CX44" s="624"/>
      <c r="CY44" s="625"/>
      <c r="CZ44" s="628">
        <v>9.4</v>
      </c>
      <c r="DA44" s="629"/>
      <c r="DB44" s="629"/>
      <c r="DC44" s="635"/>
      <c r="DD44" s="632">
        <v>77568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346</v>
      </c>
      <c r="CG45" s="621"/>
      <c r="CH45" s="621"/>
      <c r="CI45" s="621"/>
      <c r="CJ45" s="621"/>
      <c r="CK45" s="621"/>
      <c r="CL45" s="621"/>
      <c r="CM45" s="621"/>
      <c r="CN45" s="621"/>
      <c r="CO45" s="621"/>
      <c r="CP45" s="621"/>
      <c r="CQ45" s="622"/>
      <c r="CR45" s="623">
        <v>308153</v>
      </c>
      <c r="CS45" s="655"/>
      <c r="CT45" s="655"/>
      <c r="CU45" s="655"/>
      <c r="CV45" s="655"/>
      <c r="CW45" s="655"/>
      <c r="CX45" s="655"/>
      <c r="CY45" s="656"/>
      <c r="CZ45" s="628">
        <v>4.2</v>
      </c>
      <c r="DA45" s="653"/>
      <c r="DB45" s="653"/>
      <c r="DC45" s="657"/>
      <c r="DD45" s="632">
        <v>20958</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1"/>
      <c r="CE46" s="662"/>
      <c r="CF46" s="620" t="s">
        <v>347</v>
      </c>
      <c r="CG46" s="621"/>
      <c r="CH46" s="621"/>
      <c r="CI46" s="621"/>
      <c r="CJ46" s="621"/>
      <c r="CK46" s="621"/>
      <c r="CL46" s="621"/>
      <c r="CM46" s="621"/>
      <c r="CN46" s="621"/>
      <c r="CO46" s="621"/>
      <c r="CP46" s="621"/>
      <c r="CQ46" s="622"/>
      <c r="CR46" s="623">
        <v>369100</v>
      </c>
      <c r="CS46" s="624"/>
      <c r="CT46" s="624"/>
      <c r="CU46" s="624"/>
      <c r="CV46" s="624"/>
      <c r="CW46" s="624"/>
      <c r="CX46" s="624"/>
      <c r="CY46" s="625"/>
      <c r="CZ46" s="628">
        <v>5</v>
      </c>
      <c r="DA46" s="629"/>
      <c r="DB46" s="629"/>
      <c r="DC46" s="635"/>
      <c r="DD46" s="632">
        <v>56602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1"/>
      <c r="CE47" s="662"/>
      <c r="CF47" s="620" t="s">
        <v>348</v>
      </c>
      <c r="CG47" s="621"/>
      <c r="CH47" s="621"/>
      <c r="CI47" s="621"/>
      <c r="CJ47" s="621"/>
      <c r="CK47" s="621"/>
      <c r="CL47" s="621"/>
      <c r="CM47" s="621"/>
      <c r="CN47" s="621"/>
      <c r="CO47" s="621"/>
      <c r="CP47" s="621"/>
      <c r="CQ47" s="622"/>
      <c r="CR47" s="623">
        <v>91397</v>
      </c>
      <c r="CS47" s="655"/>
      <c r="CT47" s="655"/>
      <c r="CU47" s="655"/>
      <c r="CV47" s="655"/>
      <c r="CW47" s="655"/>
      <c r="CX47" s="655"/>
      <c r="CY47" s="656"/>
      <c r="CZ47" s="628">
        <v>1.2</v>
      </c>
      <c r="DA47" s="653"/>
      <c r="DB47" s="653"/>
      <c r="DC47" s="657"/>
      <c r="DD47" s="632">
        <v>21833</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3"/>
      <c r="CE48" s="664"/>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350</v>
      </c>
      <c r="CE49" s="645"/>
      <c r="CF49" s="645"/>
      <c r="CG49" s="645"/>
      <c r="CH49" s="645"/>
      <c r="CI49" s="645"/>
      <c r="CJ49" s="645"/>
      <c r="CK49" s="645"/>
      <c r="CL49" s="645"/>
      <c r="CM49" s="645"/>
      <c r="CN49" s="645"/>
      <c r="CO49" s="645"/>
      <c r="CP49" s="645"/>
      <c r="CQ49" s="646"/>
      <c r="CR49" s="695">
        <v>7323657</v>
      </c>
      <c r="CS49" s="682"/>
      <c r="CT49" s="682"/>
      <c r="CU49" s="682"/>
      <c r="CV49" s="682"/>
      <c r="CW49" s="682"/>
      <c r="CX49" s="682"/>
      <c r="CY49" s="711"/>
      <c r="CZ49" s="703">
        <v>100</v>
      </c>
      <c r="DA49" s="712"/>
      <c r="DB49" s="712"/>
      <c r="DC49" s="713"/>
      <c r="DD49" s="714">
        <v>5622152</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BwbUpTUd2XqYsZJoyeJ/ttQub8YdrsU/9s3B5+tRXz2pHqHYytvzk/M+/K24TLwG1CubguAhq76oXlNy2R2lFQ==" saltValue="9y9rOhY9z4fYU7UcpkP+a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56" zoomScale="85" zoomScaleNormal="85" zoomScaleSheetLayoutView="70" workbookViewId="0">
      <selection activeCell="AU69" sqref="AU69:AY69"/>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373</v>
      </c>
      <c r="C7" s="750"/>
      <c r="D7" s="750"/>
      <c r="E7" s="750"/>
      <c r="F7" s="750"/>
      <c r="G7" s="750"/>
      <c r="H7" s="750"/>
      <c r="I7" s="750"/>
      <c r="J7" s="750"/>
      <c r="K7" s="750"/>
      <c r="L7" s="750"/>
      <c r="M7" s="750"/>
      <c r="N7" s="750"/>
      <c r="O7" s="750"/>
      <c r="P7" s="751"/>
      <c r="Q7" s="752">
        <v>7639</v>
      </c>
      <c r="R7" s="753"/>
      <c r="S7" s="753"/>
      <c r="T7" s="753"/>
      <c r="U7" s="753"/>
      <c r="V7" s="753">
        <v>7324</v>
      </c>
      <c r="W7" s="753"/>
      <c r="X7" s="753"/>
      <c r="Y7" s="753"/>
      <c r="Z7" s="753"/>
      <c r="AA7" s="753">
        <v>315</v>
      </c>
      <c r="AB7" s="753"/>
      <c r="AC7" s="753"/>
      <c r="AD7" s="753"/>
      <c r="AE7" s="754"/>
      <c r="AF7" s="755">
        <v>279</v>
      </c>
      <c r="AG7" s="756"/>
      <c r="AH7" s="756"/>
      <c r="AI7" s="756"/>
      <c r="AJ7" s="757"/>
      <c r="AK7" s="758">
        <v>717</v>
      </c>
      <c r="AL7" s="759"/>
      <c r="AM7" s="759"/>
      <c r="AN7" s="759"/>
      <c r="AO7" s="759"/>
      <c r="AP7" s="759">
        <v>6194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555</v>
      </c>
      <c r="BT7" s="747"/>
      <c r="BU7" s="747"/>
      <c r="BV7" s="747"/>
      <c r="BW7" s="747"/>
      <c r="BX7" s="747"/>
      <c r="BY7" s="747"/>
      <c r="BZ7" s="747"/>
      <c r="CA7" s="747"/>
      <c r="CB7" s="747"/>
      <c r="CC7" s="747"/>
      <c r="CD7" s="747"/>
      <c r="CE7" s="747"/>
      <c r="CF7" s="747"/>
      <c r="CG7" s="762"/>
      <c r="CH7" s="743">
        <v>4</v>
      </c>
      <c r="CI7" s="744"/>
      <c r="CJ7" s="744"/>
      <c r="CK7" s="744"/>
      <c r="CL7" s="745"/>
      <c r="CM7" s="743">
        <v>43</v>
      </c>
      <c r="CN7" s="744"/>
      <c r="CO7" s="744"/>
      <c r="CP7" s="744"/>
      <c r="CQ7" s="745"/>
      <c r="CR7" s="743">
        <v>30</v>
      </c>
      <c r="CS7" s="744"/>
      <c r="CT7" s="744"/>
      <c r="CU7" s="744"/>
      <c r="CV7" s="745"/>
      <c r="CW7" s="743">
        <v>0</v>
      </c>
      <c r="CX7" s="744"/>
      <c r="CY7" s="744"/>
      <c r="CZ7" s="744"/>
      <c r="DA7" s="745"/>
      <c r="DB7" s="743">
        <v>0</v>
      </c>
      <c r="DC7" s="744"/>
      <c r="DD7" s="744"/>
      <c r="DE7" s="744"/>
      <c r="DF7" s="745"/>
      <c r="DG7" s="743">
        <v>0</v>
      </c>
      <c r="DH7" s="744"/>
      <c r="DI7" s="744"/>
      <c r="DJ7" s="744"/>
      <c r="DK7" s="745"/>
      <c r="DL7" s="743">
        <v>0</v>
      </c>
      <c r="DM7" s="744"/>
      <c r="DN7" s="744"/>
      <c r="DO7" s="744"/>
      <c r="DP7" s="745"/>
      <c r="DQ7" s="743">
        <v>0</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556</v>
      </c>
      <c r="BT8" s="774"/>
      <c r="BU8" s="774"/>
      <c r="BV8" s="774"/>
      <c r="BW8" s="774"/>
      <c r="BX8" s="774"/>
      <c r="BY8" s="774"/>
      <c r="BZ8" s="774"/>
      <c r="CA8" s="774"/>
      <c r="CB8" s="774"/>
      <c r="CC8" s="774"/>
      <c r="CD8" s="774"/>
      <c r="CE8" s="774"/>
      <c r="CF8" s="774"/>
      <c r="CG8" s="775"/>
      <c r="CH8" s="776">
        <v>0</v>
      </c>
      <c r="CI8" s="777"/>
      <c r="CJ8" s="777"/>
      <c r="CK8" s="777"/>
      <c r="CL8" s="778"/>
      <c r="CM8" s="776">
        <v>20</v>
      </c>
      <c r="CN8" s="777"/>
      <c r="CO8" s="777"/>
      <c r="CP8" s="777"/>
      <c r="CQ8" s="778"/>
      <c r="CR8" s="776">
        <v>20</v>
      </c>
      <c r="CS8" s="777"/>
      <c r="CT8" s="777"/>
      <c r="CU8" s="777"/>
      <c r="CV8" s="778"/>
      <c r="CW8" s="776">
        <v>5</v>
      </c>
      <c r="CX8" s="777"/>
      <c r="CY8" s="777"/>
      <c r="CZ8" s="777"/>
      <c r="DA8" s="778"/>
      <c r="DB8" s="776">
        <v>0</v>
      </c>
      <c r="DC8" s="777"/>
      <c r="DD8" s="777"/>
      <c r="DE8" s="777"/>
      <c r="DF8" s="778"/>
      <c r="DG8" s="776">
        <v>0</v>
      </c>
      <c r="DH8" s="777"/>
      <c r="DI8" s="777"/>
      <c r="DJ8" s="777"/>
      <c r="DK8" s="778"/>
      <c r="DL8" s="776">
        <v>0</v>
      </c>
      <c r="DM8" s="777"/>
      <c r="DN8" s="777"/>
      <c r="DO8" s="777"/>
      <c r="DP8" s="778"/>
      <c r="DQ8" s="776">
        <v>0</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374</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375</v>
      </c>
      <c r="B23" s="789" t="s">
        <v>376</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279</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356</v>
      </c>
      <c r="B26" s="728"/>
      <c r="C26" s="728"/>
      <c r="D26" s="728"/>
      <c r="E26" s="728"/>
      <c r="F26" s="728"/>
      <c r="G26" s="728"/>
      <c r="H26" s="728"/>
      <c r="I26" s="728"/>
      <c r="J26" s="728"/>
      <c r="K26" s="728"/>
      <c r="L26" s="728"/>
      <c r="M26" s="728"/>
      <c r="N26" s="728"/>
      <c r="O26" s="728"/>
      <c r="P26" s="729"/>
      <c r="Q26" s="733" t="s">
        <v>379</v>
      </c>
      <c r="R26" s="734"/>
      <c r="S26" s="734"/>
      <c r="T26" s="734"/>
      <c r="U26" s="735"/>
      <c r="V26" s="733" t="s">
        <v>380</v>
      </c>
      <c r="W26" s="734"/>
      <c r="X26" s="734"/>
      <c r="Y26" s="734"/>
      <c r="Z26" s="735"/>
      <c r="AA26" s="733" t="s">
        <v>381</v>
      </c>
      <c r="AB26" s="734"/>
      <c r="AC26" s="734"/>
      <c r="AD26" s="734"/>
      <c r="AE26" s="734"/>
      <c r="AF26" s="814" t="s">
        <v>382</v>
      </c>
      <c r="AG26" s="815"/>
      <c r="AH26" s="815"/>
      <c r="AI26" s="815"/>
      <c r="AJ26" s="816"/>
      <c r="AK26" s="734" t="s">
        <v>383</v>
      </c>
      <c r="AL26" s="734"/>
      <c r="AM26" s="734"/>
      <c r="AN26" s="734"/>
      <c r="AO26" s="735"/>
      <c r="AP26" s="733" t="s">
        <v>384</v>
      </c>
      <c r="AQ26" s="734"/>
      <c r="AR26" s="734"/>
      <c r="AS26" s="734"/>
      <c r="AT26" s="735"/>
      <c r="AU26" s="733" t="s">
        <v>385</v>
      </c>
      <c r="AV26" s="734"/>
      <c r="AW26" s="734"/>
      <c r="AX26" s="734"/>
      <c r="AY26" s="735"/>
      <c r="AZ26" s="733" t="s">
        <v>386</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387</v>
      </c>
      <c r="C28" s="750"/>
      <c r="D28" s="750"/>
      <c r="E28" s="750"/>
      <c r="F28" s="750"/>
      <c r="G28" s="750"/>
      <c r="H28" s="750"/>
      <c r="I28" s="750"/>
      <c r="J28" s="750"/>
      <c r="K28" s="750"/>
      <c r="L28" s="750"/>
      <c r="M28" s="750"/>
      <c r="N28" s="750"/>
      <c r="O28" s="750"/>
      <c r="P28" s="751"/>
      <c r="Q28" s="822">
        <v>706</v>
      </c>
      <c r="R28" s="823"/>
      <c r="S28" s="823"/>
      <c r="T28" s="823"/>
      <c r="U28" s="823"/>
      <c r="V28" s="823">
        <v>694</v>
      </c>
      <c r="W28" s="823"/>
      <c r="X28" s="823"/>
      <c r="Y28" s="823"/>
      <c r="Z28" s="823"/>
      <c r="AA28" s="823">
        <v>12</v>
      </c>
      <c r="AB28" s="823"/>
      <c r="AC28" s="823"/>
      <c r="AD28" s="823"/>
      <c r="AE28" s="824"/>
      <c r="AF28" s="825">
        <v>12</v>
      </c>
      <c r="AG28" s="823"/>
      <c r="AH28" s="823"/>
      <c r="AI28" s="823"/>
      <c r="AJ28" s="826"/>
      <c r="AK28" s="827">
        <v>75</v>
      </c>
      <c r="AL28" s="828"/>
      <c r="AM28" s="828"/>
      <c r="AN28" s="828"/>
      <c r="AO28" s="828"/>
      <c r="AP28" s="828">
        <v>0</v>
      </c>
      <c r="AQ28" s="828"/>
      <c r="AR28" s="828"/>
      <c r="AS28" s="828"/>
      <c r="AT28" s="828"/>
      <c r="AU28" s="828">
        <v>0</v>
      </c>
      <c r="AV28" s="828"/>
      <c r="AW28" s="828"/>
      <c r="AX28" s="828"/>
      <c r="AY28" s="828"/>
      <c r="AZ28" s="829">
        <v>0</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388</v>
      </c>
      <c r="C29" s="781"/>
      <c r="D29" s="781"/>
      <c r="E29" s="781"/>
      <c r="F29" s="781"/>
      <c r="G29" s="781"/>
      <c r="H29" s="781"/>
      <c r="I29" s="781"/>
      <c r="J29" s="781"/>
      <c r="K29" s="781"/>
      <c r="L29" s="781"/>
      <c r="M29" s="781"/>
      <c r="N29" s="781"/>
      <c r="O29" s="781"/>
      <c r="P29" s="782"/>
      <c r="Q29" s="783">
        <v>344</v>
      </c>
      <c r="R29" s="784"/>
      <c r="S29" s="784"/>
      <c r="T29" s="784"/>
      <c r="U29" s="784"/>
      <c r="V29" s="784">
        <v>329</v>
      </c>
      <c r="W29" s="784"/>
      <c r="X29" s="784"/>
      <c r="Y29" s="784"/>
      <c r="Z29" s="784"/>
      <c r="AA29" s="784">
        <v>15</v>
      </c>
      <c r="AB29" s="784"/>
      <c r="AC29" s="784"/>
      <c r="AD29" s="784"/>
      <c r="AE29" s="785"/>
      <c r="AF29" s="786">
        <v>15</v>
      </c>
      <c r="AG29" s="787"/>
      <c r="AH29" s="787"/>
      <c r="AI29" s="787"/>
      <c r="AJ29" s="788"/>
      <c r="AK29" s="834">
        <v>119</v>
      </c>
      <c r="AL29" s="830"/>
      <c r="AM29" s="830"/>
      <c r="AN29" s="830"/>
      <c r="AO29" s="830"/>
      <c r="AP29" s="830">
        <v>411</v>
      </c>
      <c r="AQ29" s="830"/>
      <c r="AR29" s="830"/>
      <c r="AS29" s="830"/>
      <c r="AT29" s="830"/>
      <c r="AU29" s="830">
        <v>110</v>
      </c>
      <c r="AV29" s="830"/>
      <c r="AW29" s="830"/>
      <c r="AX29" s="830"/>
      <c r="AY29" s="830"/>
      <c r="AZ29" s="831">
        <v>0</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389</v>
      </c>
      <c r="C30" s="781"/>
      <c r="D30" s="781"/>
      <c r="E30" s="781"/>
      <c r="F30" s="781"/>
      <c r="G30" s="781"/>
      <c r="H30" s="781"/>
      <c r="I30" s="781"/>
      <c r="J30" s="781"/>
      <c r="K30" s="781"/>
      <c r="L30" s="781"/>
      <c r="M30" s="781"/>
      <c r="N30" s="781"/>
      <c r="O30" s="781"/>
      <c r="P30" s="782"/>
      <c r="Q30" s="783">
        <v>1262</v>
      </c>
      <c r="R30" s="784"/>
      <c r="S30" s="784"/>
      <c r="T30" s="784"/>
      <c r="U30" s="784"/>
      <c r="V30" s="784">
        <v>1204</v>
      </c>
      <c r="W30" s="784"/>
      <c r="X30" s="784"/>
      <c r="Y30" s="784"/>
      <c r="Z30" s="784"/>
      <c r="AA30" s="784">
        <v>58</v>
      </c>
      <c r="AB30" s="784"/>
      <c r="AC30" s="784"/>
      <c r="AD30" s="784"/>
      <c r="AE30" s="785"/>
      <c r="AF30" s="786">
        <v>58</v>
      </c>
      <c r="AG30" s="787"/>
      <c r="AH30" s="787"/>
      <c r="AI30" s="787"/>
      <c r="AJ30" s="788"/>
      <c r="AK30" s="834">
        <v>235</v>
      </c>
      <c r="AL30" s="830"/>
      <c r="AM30" s="830"/>
      <c r="AN30" s="830"/>
      <c r="AO30" s="830"/>
      <c r="AP30" s="830">
        <v>0</v>
      </c>
      <c r="AQ30" s="830"/>
      <c r="AR30" s="830"/>
      <c r="AS30" s="830"/>
      <c r="AT30" s="830"/>
      <c r="AU30" s="830">
        <v>0</v>
      </c>
      <c r="AV30" s="830"/>
      <c r="AW30" s="830"/>
      <c r="AX30" s="830"/>
      <c r="AY30" s="830"/>
      <c r="AZ30" s="831">
        <v>0</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390</v>
      </c>
      <c r="C31" s="781"/>
      <c r="D31" s="781"/>
      <c r="E31" s="781"/>
      <c r="F31" s="781"/>
      <c r="G31" s="781"/>
      <c r="H31" s="781"/>
      <c r="I31" s="781"/>
      <c r="J31" s="781"/>
      <c r="K31" s="781"/>
      <c r="L31" s="781"/>
      <c r="M31" s="781"/>
      <c r="N31" s="781"/>
      <c r="O31" s="781"/>
      <c r="P31" s="782"/>
      <c r="Q31" s="783">
        <v>122</v>
      </c>
      <c r="R31" s="784"/>
      <c r="S31" s="784"/>
      <c r="T31" s="784"/>
      <c r="U31" s="784"/>
      <c r="V31" s="784">
        <v>122</v>
      </c>
      <c r="W31" s="784"/>
      <c r="X31" s="784"/>
      <c r="Y31" s="784"/>
      <c r="Z31" s="784"/>
      <c r="AA31" s="784">
        <v>0</v>
      </c>
      <c r="AB31" s="784"/>
      <c r="AC31" s="784"/>
      <c r="AD31" s="784"/>
      <c r="AE31" s="785"/>
      <c r="AF31" s="786">
        <v>0</v>
      </c>
      <c r="AG31" s="787"/>
      <c r="AH31" s="787"/>
      <c r="AI31" s="787"/>
      <c r="AJ31" s="788"/>
      <c r="AK31" s="834">
        <v>36</v>
      </c>
      <c r="AL31" s="830"/>
      <c r="AM31" s="830"/>
      <c r="AN31" s="830"/>
      <c r="AO31" s="830"/>
      <c r="AP31" s="830">
        <v>0</v>
      </c>
      <c r="AQ31" s="830"/>
      <c r="AR31" s="830"/>
      <c r="AS31" s="830"/>
      <c r="AT31" s="830"/>
      <c r="AU31" s="830">
        <v>0</v>
      </c>
      <c r="AV31" s="830"/>
      <c r="AW31" s="830"/>
      <c r="AX31" s="830"/>
      <c r="AY31" s="830"/>
      <c r="AZ31" s="831">
        <v>0</v>
      </c>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391</v>
      </c>
      <c r="C32" s="781"/>
      <c r="D32" s="781"/>
      <c r="E32" s="781"/>
      <c r="F32" s="781"/>
      <c r="G32" s="781"/>
      <c r="H32" s="781"/>
      <c r="I32" s="781"/>
      <c r="J32" s="781"/>
      <c r="K32" s="781"/>
      <c r="L32" s="781"/>
      <c r="M32" s="781"/>
      <c r="N32" s="781"/>
      <c r="O32" s="781"/>
      <c r="P32" s="782"/>
      <c r="Q32" s="783">
        <v>271</v>
      </c>
      <c r="R32" s="784"/>
      <c r="S32" s="784"/>
      <c r="T32" s="784"/>
      <c r="U32" s="784"/>
      <c r="V32" s="784">
        <v>244</v>
      </c>
      <c r="W32" s="784"/>
      <c r="X32" s="784"/>
      <c r="Y32" s="784"/>
      <c r="Z32" s="784"/>
      <c r="AA32" s="784">
        <v>27</v>
      </c>
      <c r="AB32" s="784"/>
      <c r="AC32" s="784"/>
      <c r="AD32" s="784"/>
      <c r="AE32" s="785"/>
      <c r="AF32" s="786">
        <v>98</v>
      </c>
      <c r="AG32" s="787"/>
      <c r="AH32" s="787"/>
      <c r="AI32" s="787"/>
      <c r="AJ32" s="788"/>
      <c r="AK32" s="834">
        <v>106</v>
      </c>
      <c r="AL32" s="830"/>
      <c r="AM32" s="830"/>
      <c r="AN32" s="830"/>
      <c r="AO32" s="830"/>
      <c r="AP32" s="830">
        <v>868</v>
      </c>
      <c r="AQ32" s="830"/>
      <c r="AR32" s="830"/>
      <c r="AS32" s="830"/>
      <c r="AT32" s="830"/>
      <c r="AU32" s="830">
        <v>493</v>
      </c>
      <c r="AV32" s="830"/>
      <c r="AW32" s="830"/>
      <c r="AX32" s="830"/>
      <c r="AY32" s="830"/>
      <c r="AZ32" s="831">
        <v>0</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393</v>
      </c>
      <c r="C33" s="781"/>
      <c r="D33" s="781"/>
      <c r="E33" s="781"/>
      <c r="F33" s="781"/>
      <c r="G33" s="781"/>
      <c r="H33" s="781"/>
      <c r="I33" s="781"/>
      <c r="J33" s="781"/>
      <c r="K33" s="781"/>
      <c r="L33" s="781"/>
      <c r="M33" s="781"/>
      <c r="N33" s="781"/>
      <c r="O33" s="781"/>
      <c r="P33" s="782"/>
      <c r="Q33" s="783">
        <v>371</v>
      </c>
      <c r="R33" s="784"/>
      <c r="S33" s="784"/>
      <c r="T33" s="784"/>
      <c r="U33" s="784"/>
      <c r="V33" s="784">
        <v>355</v>
      </c>
      <c r="W33" s="784"/>
      <c r="X33" s="784"/>
      <c r="Y33" s="784"/>
      <c r="Z33" s="784"/>
      <c r="AA33" s="784">
        <v>16</v>
      </c>
      <c r="AB33" s="784"/>
      <c r="AC33" s="784"/>
      <c r="AD33" s="784"/>
      <c r="AE33" s="785"/>
      <c r="AF33" s="786">
        <v>44</v>
      </c>
      <c r="AG33" s="787"/>
      <c r="AH33" s="787"/>
      <c r="AI33" s="787"/>
      <c r="AJ33" s="788"/>
      <c r="AK33" s="834">
        <v>167</v>
      </c>
      <c r="AL33" s="830"/>
      <c r="AM33" s="830"/>
      <c r="AN33" s="830"/>
      <c r="AO33" s="830"/>
      <c r="AP33" s="830">
        <v>1584</v>
      </c>
      <c r="AQ33" s="830"/>
      <c r="AR33" s="830"/>
      <c r="AS33" s="830"/>
      <c r="AT33" s="830"/>
      <c r="AU33" s="830">
        <v>1584</v>
      </c>
      <c r="AV33" s="830"/>
      <c r="AW33" s="830"/>
      <c r="AX33" s="830"/>
      <c r="AY33" s="830"/>
      <c r="AZ33" s="831">
        <v>0</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394</v>
      </c>
      <c r="C34" s="781"/>
      <c r="D34" s="781"/>
      <c r="E34" s="781"/>
      <c r="F34" s="781"/>
      <c r="G34" s="781"/>
      <c r="H34" s="781"/>
      <c r="I34" s="781"/>
      <c r="J34" s="781"/>
      <c r="K34" s="781"/>
      <c r="L34" s="781"/>
      <c r="M34" s="781"/>
      <c r="N34" s="781"/>
      <c r="O34" s="781"/>
      <c r="P34" s="782"/>
      <c r="Q34" s="783">
        <v>0</v>
      </c>
      <c r="R34" s="784"/>
      <c r="S34" s="784"/>
      <c r="T34" s="784"/>
      <c r="U34" s="784"/>
      <c r="V34" s="784">
        <v>0</v>
      </c>
      <c r="W34" s="784"/>
      <c r="X34" s="784"/>
      <c r="Y34" s="784"/>
      <c r="Z34" s="784"/>
      <c r="AA34" s="784">
        <v>0</v>
      </c>
      <c r="AB34" s="784"/>
      <c r="AC34" s="784"/>
      <c r="AD34" s="784"/>
      <c r="AE34" s="785"/>
      <c r="AF34" s="786">
        <v>2</v>
      </c>
      <c r="AG34" s="787"/>
      <c r="AH34" s="787"/>
      <c r="AI34" s="787"/>
      <c r="AJ34" s="788"/>
      <c r="AK34" s="834">
        <v>0</v>
      </c>
      <c r="AL34" s="830"/>
      <c r="AM34" s="830"/>
      <c r="AN34" s="830"/>
      <c r="AO34" s="830"/>
      <c r="AP34" s="830">
        <v>0</v>
      </c>
      <c r="AQ34" s="830"/>
      <c r="AR34" s="830"/>
      <c r="AS34" s="830"/>
      <c r="AT34" s="830"/>
      <c r="AU34" s="830">
        <v>0</v>
      </c>
      <c r="AV34" s="830"/>
      <c r="AW34" s="830"/>
      <c r="AX34" s="830"/>
      <c r="AY34" s="830"/>
      <c r="AZ34" s="831">
        <v>0</v>
      </c>
      <c r="BA34" s="831"/>
      <c r="BB34" s="831"/>
      <c r="BC34" s="831"/>
      <c r="BD34" s="831"/>
      <c r="BE34" s="832" t="s">
        <v>395</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t="s">
        <v>396</v>
      </c>
      <c r="C35" s="781"/>
      <c r="D35" s="781"/>
      <c r="E35" s="781"/>
      <c r="F35" s="781"/>
      <c r="G35" s="781"/>
      <c r="H35" s="781"/>
      <c r="I35" s="781"/>
      <c r="J35" s="781"/>
      <c r="K35" s="781"/>
      <c r="L35" s="781"/>
      <c r="M35" s="781"/>
      <c r="N35" s="781"/>
      <c r="O35" s="781"/>
      <c r="P35" s="782"/>
      <c r="Q35" s="783">
        <v>5</v>
      </c>
      <c r="R35" s="784"/>
      <c r="S35" s="784"/>
      <c r="T35" s="784"/>
      <c r="U35" s="784"/>
      <c r="V35" s="784">
        <v>1</v>
      </c>
      <c r="W35" s="784"/>
      <c r="X35" s="784"/>
      <c r="Y35" s="784"/>
      <c r="Z35" s="784"/>
      <c r="AA35" s="784">
        <v>4</v>
      </c>
      <c r="AB35" s="784"/>
      <c r="AC35" s="784"/>
      <c r="AD35" s="784"/>
      <c r="AE35" s="785"/>
      <c r="AF35" s="786">
        <v>4</v>
      </c>
      <c r="AG35" s="787"/>
      <c r="AH35" s="787"/>
      <c r="AI35" s="787"/>
      <c r="AJ35" s="788"/>
      <c r="AK35" s="834">
        <v>0</v>
      </c>
      <c r="AL35" s="830"/>
      <c r="AM35" s="830"/>
      <c r="AN35" s="830"/>
      <c r="AO35" s="830"/>
      <c r="AP35" s="830">
        <v>0</v>
      </c>
      <c r="AQ35" s="830"/>
      <c r="AR35" s="830"/>
      <c r="AS35" s="830"/>
      <c r="AT35" s="830"/>
      <c r="AU35" s="830">
        <v>0</v>
      </c>
      <c r="AV35" s="830"/>
      <c r="AW35" s="830"/>
      <c r="AX35" s="830"/>
      <c r="AY35" s="830"/>
      <c r="AZ35" s="831">
        <v>0</v>
      </c>
      <c r="BA35" s="831"/>
      <c r="BB35" s="831"/>
      <c r="BC35" s="831"/>
      <c r="BD35" s="831"/>
      <c r="BE35" s="832" t="s">
        <v>395</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397</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375</v>
      </c>
      <c r="B63" s="789" t="s">
        <v>398</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233</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400</v>
      </c>
      <c r="B66" s="728"/>
      <c r="C66" s="728"/>
      <c r="D66" s="728"/>
      <c r="E66" s="728"/>
      <c r="F66" s="728"/>
      <c r="G66" s="728"/>
      <c r="H66" s="728"/>
      <c r="I66" s="728"/>
      <c r="J66" s="728"/>
      <c r="K66" s="728"/>
      <c r="L66" s="728"/>
      <c r="M66" s="728"/>
      <c r="N66" s="728"/>
      <c r="O66" s="728"/>
      <c r="P66" s="729"/>
      <c r="Q66" s="733" t="s">
        <v>379</v>
      </c>
      <c r="R66" s="734"/>
      <c r="S66" s="734"/>
      <c r="T66" s="734"/>
      <c r="U66" s="735"/>
      <c r="V66" s="733" t="s">
        <v>380</v>
      </c>
      <c r="W66" s="734"/>
      <c r="X66" s="734"/>
      <c r="Y66" s="734"/>
      <c r="Z66" s="735"/>
      <c r="AA66" s="733" t="s">
        <v>381</v>
      </c>
      <c r="AB66" s="734"/>
      <c r="AC66" s="734"/>
      <c r="AD66" s="734"/>
      <c r="AE66" s="735"/>
      <c r="AF66" s="854" t="s">
        <v>382</v>
      </c>
      <c r="AG66" s="815"/>
      <c r="AH66" s="815"/>
      <c r="AI66" s="815"/>
      <c r="AJ66" s="855"/>
      <c r="AK66" s="733" t="s">
        <v>383</v>
      </c>
      <c r="AL66" s="728"/>
      <c r="AM66" s="728"/>
      <c r="AN66" s="728"/>
      <c r="AO66" s="729"/>
      <c r="AP66" s="733" t="s">
        <v>384</v>
      </c>
      <c r="AQ66" s="734"/>
      <c r="AR66" s="734"/>
      <c r="AS66" s="734"/>
      <c r="AT66" s="735"/>
      <c r="AU66" s="733" t="s">
        <v>401</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557</v>
      </c>
      <c r="C68" s="870"/>
      <c r="D68" s="870"/>
      <c r="E68" s="870"/>
      <c r="F68" s="870"/>
      <c r="G68" s="870"/>
      <c r="H68" s="870"/>
      <c r="I68" s="870"/>
      <c r="J68" s="870"/>
      <c r="K68" s="870"/>
      <c r="L68" s="870"/>
      <c r="M68" s="870"/>
      <c r="N68" s="870"/>
      <c r="O68" s="870"/>
      <c r="P68" s="871"/>
      <c r="Q68" s="872">
        <v>2692</v>
      </c>
      <c r="R68" s="866"/>
      <c r="S68" s="866"/>
      <c r="T68" s="866"/>
      <c r="U68" s="866"/>
      <c r="V68" s="866">
        <v>2615</v>
      </c>
      <c r="W68" s="866"/>
      <c r="X68" s="866"/>
      <c r="Y68" s="866"/>
      <c r="Z68" s="866"/>
      <c r="AA68" s="866">
        <v>77</v>
      </c>
      <c r="AB68" s="866"/>
      <c r="AC68" s="866"/>
      <c r="AD68" s="866"/>
      <c r="AE68" s="866"/>
      <c r="AF68" s="866">
        <v>77</v>
      </c>
      <c r="AG68" s="866"/>
      <c r="AH68" s="866"/>
      <c r="AI68" s="866"/>
      <c r="AJ68" s="866"/>
      <c r="AK68" s="866">
        <v>12</v>
      </c>
      <c r="AL68" s="866"/>
      <c r="AM68" s="866"/>
      <c r="AN68" s="866"/>
      <c r="AO68" s="866"/>
      <c r="AP68" s="866">
        <v>3155</v>
      </c>
      <c r="AQ68" s="866"/>
      <c r="AR68" s="866"/>
      <c r="AS68" s="866"/>
      <c r="AT68" s="866"/>
      <c r="AU68" s="866">
        <v>0</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558</v>
      </c>
      <c r="C69" s="874"/>
      <c r="D69" s="874"/>
      <c r="E69" s="874"/>
      <c r="F69" s="874"/>
      <c r="G69" s="874"/>
      <c r="H69" s="874"/>
      <c r="I69" s="874"/>
      <c r="J69" s="874"/>
      <c r="K69" s="874"/>
      <c r="L69" s="874"/>
      <c r="M69" s="874"/>
      <c r="N69" s="874"/>
      <c r="O69" s="874"/>
      <c r="P69" s="875"/>
      <c r="Q69" s="876">
        <v>108</v>
      </c>
      <c r="R69" s="830"/>
      <c r="S69" s="830"/>
      <c r="T69" s="830"/>
      <c r="U69" s="830"/>
      <c r="V69" s="830">
        <v>102</v>
      </c>
      <c r="W69" s="830"/>
      <c r="X69" s="830"/>
      <c r="Y69" s="830"/>
      <c r="Z69" s="830"/>
      <c r="AA69" s="830">
        <v>6</v>
      </c>
      <c r="AB69" s="830"/>
      <c r="AC69" s="830"/>
      <c r="AD69" s="830"/>
      <c r="AE69" s="830"/>
      <c r="AF69" s="830">
        <v>6</v>
      </c>
      <c r="AG69" s="830"/>
      <c r="AH69" s="830"/>
      <c r="AI69" s="830"/>
      <c r="AJ69" s="830"/>
      <c r="AK69" s="830">
        <v>6</v>
      </c>
      <c r="AL69" s="830"/>
      <c r="AM69" s="830"/>
      <c r="AN69" s="830"/>
      <c r="AO69" s="830"/>
      <c r="AP69" s="830">
        <v>0</v>
      </c>
      <c r="AQ69" s="830"/>
      <c r="AR69" s="830"/>
      <c r="AS69" s="830"/>
      <c r="AT69" s="830"/>
      <c r="AU69" s="830">
        <v>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559</v>
      </c>
      <c r="C70" s="874"/>
      <c r="D70" s="874"/>
      <c r="E70" s="874"/>
      <c r="F70" s="874"/>
      <c r="G70" s="874"/>
      <c r="H70" s="874"/>
      <c r="I70" s="874"/>
      <c r="J70" s="874"/>
      <c r="K70" s="874"/>
      <c r="L70" s="874"/>
      <c r="M70" s="874"/>
      <c r="N70" s="874"/>
      <c r="O70" s="874"/>
      <c r="P70" s="875"/>
      <c r="Q70" s="876">
        <v>8445</v>
      </c>
      <c r="R70" s="830"/>
      <c r="S70" s="830"/>
      <c r="T70" s="830"/>
      <c r="U70" s="830"/>
      <c r="V70" s="830">
        <v>6617</v>
      </c>
      <c r="W70" s="830"/>
      <c r="X70" s="830"/>
      <c r="Y70" s="830"/>
      <c r="Z70" s="830"/>
      <c r="AA70" s="830">
        <v>1828</v>
      </c>
      <c r="AB70" s="830"/>
      <c r="AC70" s="830"/>
      <c r="AD70" s="830"/>
      <c r="AE70" s="830"/>
      <c r="AF70" s="830">
        <v>0</v>
      </c>
      <c r="AG70" s="830"/>
      <c r="AH70" s="830"/>
      <c r="AI70" s="830"/>
      <c r="AJ70" s="830"/>
      <c r="AK70" s="830">
        <v>14</v>
      </c>
      <c r="AL70" s="830"/>
      <c r="AM70" s="830"/>
      <c r="AN70" s="830"/>
      <c r="AO70" s="830"/>
      <c r="AP70" s="830">
        <v>0</v>
      </c>
      <c r="AQ70" s="830"/>
      <c r="AR70" s="830"/>
      <c r="AS70" s="830"/>
      <c r="AT70" s="830"/>
      <c r="AU70" s="830">
        <v>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560</v>
      </c>
      <c r="C71" s="874"/>
      <c r="D71" s="874"/>
      <c r="E71" s="874"/>
      <c r="F71" s="874"/>
      <c r="G71" s="874"/>
      <c r="H71" s="874"/>
      <c r="I71" s="874"/>
      <c r="J71" s="874"/>
      <c r="K71" s="874"/>
      <c r="L71" s="874"/>
      <c r="M71" s="874"/>
      <c r="N71" s="874"/>
      <c r="O71" s="874"/>
      <c r="P71" s="875"/>
      <c r="Q71" s="876">
        <v>1514</v>
      </c>
      <c r="R71" s="830"/>
      <c r="S71" s="830"/>
      <c r="T71" s="830"/>
      <c r="U71" s="830"/>
      <c r="V71" s="830">
        <v>1513</v>
      </c>
      <c r="W71" s="830"/>
      <c r="X71" s="830"/>
      <c r="Y71" s="830"/>
      <c r="Z71" s="830"/>
      <c r="AA71" s="830">
        <v>1</v>
      </c>
      <c r="AB71" s="830"/>
      <c r="AC71" s="830"/>
      <c r="AD71" s="830"/>
      <c r="AE71" s="830"/>
      <c r="AF71" s="877">
        <v>0</v>
      </c>
      <c r="AG71" s="878"/>
      <c r="AH71" s="878"/>
      <c r="AI71" s="878"/>
      <c r="AJ71" s="834"/>
      <c r="AK71" s="830">
        <v>0</v>
      </c>
      <c r="AL71" s="830"/>
      <c r="AM71" s="830"/>
      <c r="AN71" s="830"/>
      <c r="AO71" s="830"/>
      <c r="AP71" s="830">
        <v>0</v>
      </c>
      <c r="AQ71" s="830"/>
      <c r="AR71" s="830"/>
      <c r="AS71" s="830"/>
      <c r="AT71" s="830"/>
      <c r="AU71" s="830">
        <v>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561</v>
      </c>
      <c r="C72" s="874"/>
      <c r="D72" s="874"/>
      <c r="E72" s="874"/>
      <c r="F72" s="874"/>
      <c r="G72" s="874"/>
      <c r="H72" s="874"/>
      <c r="I72" s="874"/>
      <c r="J72" s="874"/>
      <c r="K72" s="874"/>
      <c r="L72" s="874"/>
      <c r="M72" s="874"/>
      <c r="N72" s="874"/>
      <c r="O72" s="874"/>
      <c r="P72" s="875"/>
      <c r="Q72" s="876">
        <v>2</v>
      </c>
      <c r="R72" s="830"/>
      <c r="S72" s="830"/>
      <c r="T72" s="830"/>
      <c r="U72" s="830"/>
      <c r="V72" s="830">
        <v>0</v>
      </c>
      <c r="W72" s="830"/>
      <c r="X72" s="830"/>
      <c r="Y72" s="830"/>
      <c r="Z72" s="830"/>
      <c r="AA72" s="830">
        <v>2</v>
      </c>
      <c r="AB72" s="830"/>
      <c r="AC72" s="830"/>
      <c r="AD72" s="830"/>
      <c r="AE72" s="830"/>
      <c r="AF72" s="877">
        <v>0</v>
      </c>
      <c r="AG72" s="878"/>
      <c r="AH72" s="878"/>
      <c r="AI72" s="878"/>
      <c r="AJ72" s="834"/>
      <c r="AK72" s="830">
        <v>0</v>
      </c>
      <c r="AL72" s="830"/>
      <c r="AM72" s="830"/>
      <c r="AN72" s="830"/>
      <c r="AO72" s="830"/>
      <c r="AP72" s="830">
        <v>0</v>
      </c>
      <c r="AQ72" s="830"/>
      <c r="AR72" s="830"/>
      <c r="AS72" s="830"/>
      <c r="AT72" s="830"/>
      <c r="AU72" s="830">
        <v>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562</v>
      </c>
      <c r="C73" s="874"/>
      <c r="D73" s="874"/>
      <c r="E73" s="874"/>
      <c r="F73" s="874"/>
      <c r="G73" s="874"/>
      <c r="H73" s="874"/>
      <c r="I73" s="874"/>
      <c r="J73" s="874"/>
      <c r="K73" s="874"/>
      <c r="L73" s="874"/>
      <c r="M73" s="874"/>
      <c r="N73" s="874"/>
      <c r="O73" s="874"/>
      <c r="P73" s="875"/>
      <c r="Q73" s="876">
        <v>53</v>
      </c>
      <c r="R73" s="830"/>
      <c r="S73" s="830"/>
      <c r="T73" s="830"/>
      <c r="U73" s="830"/>
      <c r="V73" s="830">
        <v>29</v>
      </c>
      <c r="W73" s="830"/>
      <c r="X73" s="830"/>
      <c r="Y73" s="830"/>
      <c r="Z73" s="830"/>
      <c r="AA73" s="830">
        <v>24</v>
      </c>
      <c r="AB73" s="830"/>
      <c r="AC73" s="830"/>
      <c r="AD73" s="830"/>
      <c r="AE73" s="830"/>
      <c r="AF73" s="877">
        <v>0</v>
      </c>
      <c r="AG73" s="878"/>
      <c r="AH73" s="878"/>
      <c r="AI73" s="878"/>
      <c r="AJ73" s="834"/>
      <c r="AK73" s="830">
        <v>0</v>
      </c>
      <c r="AL73" s="830"/>
      <c r="AM73" s="830"/>
      <c r="AN73" s="830"/>
      <c r="AO73" s="830"/>
      <c r="AP73" s="830">
        <v>0</v>
      </c>
      <c r="AQ73" s="830"/>
      <c r="AR73" s="830"/>
      <c r="AS73" s="830"/>
      <c r="AT73" s="830"/>
      <c r="AU73" s="830">
        <v>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563</v>
      </c>
      <c r="C74" s="874"/>
      <c r="D74" s="874"/>
      <c r="E74" s="874"/>
      <c r="F74" s="874"/>
      <c r="G74" s="874"/>
      <c r="H74" s="874"/>
      <c r="I74" s="874"/>
      <c r="J74" s="874"/>
      <c r="K74" s="874"/>
      <c r="L74" s="874"/>
      <c r="M74" s="874"/>
      <c r="N74" s="874"/>
      <c r="O74" s="874"/>
      <c r="P74" s="875"/>
      <c r="Q74" s="876">
        <v>43</v>
      </c>
      <c r="R74" s="830"/>
      <c r="S74" s="830"/>
      <c r="T74" s="830"/>
      <c r="U74" s="830"/>
      <c r="V74" s="830">
        <v>42</v>
      </c>
      <c r="W74" s="830"/>
      <c r="X74" s="830"/>
      <c r="Y74" s="830"/>
      <c r="Z74" s="830"/>
      <c r="AA74" s="830">
        <v>1</v>
      </c>
      <c r="AB74" s="830"/>
      <c r="AC74" s="830"/>
      <c r="AD74" s="830"/>
      <c r="AE74" s="830"/>
      <c r="AF74" s="877">
        <v>0</v>
      </c>
      <c r="AG74" s="878"/>
      <c r="AH74" s="878"/>
      <c r="AI74" s="878"/>
      <c r="AJ74" s="834"/>
      <c r="AK74" s="830">
        <v>0</v>
      </c>
      <c r="AL74" s="830"/>
      <c r="AM74" s="830"/>
      <c r="AN74" s="830"/>
      <c r="AO74" s="830"/>
      <c r="AP74" s="830">
        <v>0</v>
      </c>
      <c r="AQ74" s="830"/>
      <c r="AR74" s="830"/>
      <c r="AS74" s="830"/>
      <c r="AT74" s="830"/>
      <c r="AU74" s="830">
        <v>0</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564</v>
      </c>
      <c r="C75" s="874"/>
      <c r="D75" s="874"/>
      <c r="E75" s="874"/>
      <c r="F75" s="874"/>
      <c r="G75" s="874"/>
      <c r="H75" s="874"/>
      <c r="I75" s="874"/>
      <c r="J75" s="874"/>
      <c r="K75" s="874"/>
      <c r="L75" s="874"/>
      <c r="M75" s="874"/>
      <c r="N75" s="874"/>
      <c r="O75" s="874"/>
      <c r="P75" s="875"/>
      <c r="Q75" s="879">
        <v>997</v>
      </c>
      <c r="R75" s="878"/>
      <c r="S75" s="878"/>
      <c r="T75" s="878"/>
      <c r="U75" s="834"/>
      <c r="V75" s="877">
        <v>947</v>
      </c>
      <c r="W75" s="878"/>
      <c r="X75" s="878"/>
      <c r="Y75" s="878"/>
      <c r="Z75" s="834"/>
      <c r="AA75" s="877">
        <v>50</v>
      </c>
      <c r="AB75" s="878"/>
      <c r="AC75" s="878"/>
      <c r="AD75" s="878"/>
      <c r="AE75" s="834"/>
      <c r="AF75" s="877">
        <v>50</v>
      </c>
      <c r="AG75" s="878"/>
      <c r="AH75" s="878"/>
      <c r="AI75" s="878"/>
      <c r="AJ75" s="834"/>
      <c r="AK75" s="877">
        <v>0</v>
      </c>
      <c r="AL75" s="878"/>
      <c r="AM75" s="878"/>
      <c r="AN75" s="878"/>
      <c r="AO75" s="834"/>
      <c r="AP75" s="877">
        <v>0</v>
      </c>
      <c r="AQ75" s="878"/>
      <c r="AR75" s="878"/>
      <c r="AS75" s="878"/>
      <c r="AT75" s="834"/>
      <c r="AU75" s="877">
        <v>0</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565</v>
      </c>
      <c r="C76" s="874"/>
      <c r="D76" s="874"/>
      <c r="E76" s="874"/>
      <c r="F76" s="874"/>
      <c r="G76" s="874"/>
      <c r="H76" s="874"/>
      <c r="I76" s="874"/>
      <c r="J76" s="874"/>
      <c r="K76" s="874"/>
      <c r="L76" s="874"/>
      <c r="M76" s="874"/>
      <c r="N76" s="874"/>
      <c r="O76" s="874"/>
      <c r="P76" s="875"/>
      <c r="Q76" s="879">
        <v>259339</v>
      </c>
      <c r="R76" s="878"/>
      <c r="S76" s="878"/>
      <c r="T76" s="878"/>
      <c r="U76" s="834"/>
      <c r="V76" s="877">
        <v>254515</v>
      </c>
      <c r="W76" s="878"/>
      <c r="X76" s="878"/>
      <c r="Y76" s="878"/>
      <c r="Z76" s="834"/>
      <c r="AA76" s="877">
        <v>4824</v>
      </c>
      <c r="AB76" s="878"/>
      <c r="AC76" s="878"/>
      <c r="AD76" s="878"/>
      <c r="AE76" s="834"/>
      <c r="AF76" s="877">
        <v>4824</v>
      </c>
      <c r="AG76" s="878"/>
      <c r="AH76" s="878"/>
      <c r="AI76" s="878"/>
      <c r="AJ76" s="834"/>
      <c r="AK76" s="877">
        <v>1141</v>
      </c>
      <c r="AL76" s="878"/>
      <c r="AM76" s="878"/>
      <c r="AN76" s="878"/>
      <c r="AO76" s="834"/>
      <c r="AP76" s="877">
        <v>0</v>
      </c>
      <c r="AQ76" s="878"/>
      <c r="AR76" s="878"/>
      <c r="AS76" s="878"/>
      <c r="AT76" s="834"/>
      <c r="AU76" s="877">
        <v>0</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9"/>
      <c r="R77" s="878"/>
      <c r="S77" s="878"/>
      <c r="T77" s="878"/>
      <c r="U77" s="834"/>
      <c r="V77" s="877"/>
      <c r="W77" s="878"/>
      <c r="X77" s="878"/>
      <c r="Y77" s="878"/>
      <c r="Z77" s="834"/>
      <c r="AA77" s="877"/>
      <c r="AB77" s="878"/>
      <c r="AC77" s="878"/>
      <c r="AD77" s="878"/>
      <c r="AE77" s="834"/>
      <c r="AF77" s="877"/>
      <c r="AG77" s="878"/>
      <c r="AH77" s="878"/>
      <c r="AI77" s="878"/>
      <c r="AJ77" s="834"/>
      <c r="AK77" s="877"/>
      <c r="AL77" s="878"/>
      <c r="AM77" s="878"/>
      <c r="AN77" s="878"/>
      <c r="AO77" s="834"/>
      <c r="AP77" s="877"/>
      <c r="AQ77" s="878"/>
      <c r="AR77" s="878"/>
      <c r="AS77" s="878"/>
      <c r="AT77" s="834"/>
      <c r="AU77" s="877"/>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375</v>
      </c>
      <c r="B88" s="789" t="s">
        <v>402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375</v>
      </c>
      <c r="BR102" s="789" t="s">
        <v>403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411</v>
      </c>
      <c r="AB109" s="893"/>
      <c r="AC109" s="893"/>
      <c r="AD109" s="893"/>
      <c r="AE109" s="894"/>
      <c r="AF109" s="892" t="s">
        <v>412</v>
      </c>
      <c r="AG109" s="893"/>
      <c r="AH109" s="893"/>
      <c r="AI109" s="893"/>
      <c r="AJ109" s="894"/>
      <c r="AK109" s="892" t="s">
        <v>294</v>
      </c>
      <c r="AL109" s="893"/>
      <c r="AM109" s="893"/>
      <c r="AN109" s="893"/>
      <c r="AO109" s="894"/>
      <c r="AP109" s="892" t="s">
        <v>413</v>
      </c>
      <c r="AQ109" s="893"/>
      <c r="AR109" s="893"/>
      <c r="AS109" s="893"/>
      <c r="AT109" s="895"/>
      <c r="AU109" s="912" t="s">
        <v>410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411</v>
      </c>
      <c r="BR109" s="893"/>
      <c r="BS109" s="893"/>
      <c r="BT109" s="893"/>
      <c r="BU109" s="894"/>
      <c r="BV109" s="892" t="s">
        <v>412</v>
      </c>
      <c r="BW109" s="893"/>
      <c r="BX109" s="893"/>
      <c r="BY109" s="893"/>
      <c r="BZ109" s="894"/>
      <c r="CA109" s="892" t="s">
        <v>294</v>
      </c>
      <c r="CB109" s="893"/>
      <c r="CC109" s="893"/>
      <c r="CD109" s="893"/>
      <c r="CE109" s="894"/>
      <c r="CF109" s="913" t="s">
        <v>413</v>
      </c>
      <c r="CG109" s="913"/>
      <c r="CH109" s="913"/>
      <c r="CI109" s="913"/>
      <c r="CJ109" s="913"/>
      <c r="CK109" s="892" t="s">
        <v>414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411</v>
      </c>
      <c r="DH109" s="893"/>
      <c r="DI109" s="893"/>
      <c r="DJ109" s="893"/>
      <c r="DK109" s="894"/>
      <c r="DL109" s="892" t="s">
        <v>412</v>
      </c>
      <c r="DM109" s="893"/>
      <c r="DN109" s="893"/>
      <c r="DO109" s="893"/>
      <c r="DP109" s="894"/>
      <c r="DQ109" s="892" t="s">
        <v>294</v>
      </c>
      <c r="DR109" s="893"/>
      <c r="DS109" s="893"/>
      <c r="DT109" s="893"/>
      <c r="DU109" s="894"/>
      <c r="DV109" s="892" t="s">
        <v>413</v>
      </c>
      <c r="DW109" s="893"/>
      <c r="DX109" s="893"/>
      <c r="DY109" s="893"/>
      <c r="DZ109" s="895"/>
    </row>
    <row r="110" spans="1:131" s="218" customFormat="1" ht="26.25" customHeight="1" x14ac:dyDescent="0.15">
      <c r="A110" s="896" t="s">
        <v>415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858423</v>
      </c>
      <c r="AB110" s="900"/>
      <c r="AC110" s="900"/>
      <c r="AD110" s="900"/>
      <c r="AE110" s="901"/>
      <c r="AF110" s="902">
        <v>821260</v>
      </c>
      <c r="AG110" s="900"/>
      <c r="AH110" s="900"/>
      <c r="AI110" s="900"/>
      <c r="AJ110" s="901"/>
      <c r="AK110" s="902">
        <v>824806</v>
      </c>
      <c r="AL110" s="900"/>
      <c r="AM110" s="900"/>
      <c r="AN110" s="900"/>
      <c r="AO110" s="901"/>
      <c r="AP110" s="903">
        <v>25.7</v>
      </c>
      <c r="AQ110" s="904"/>
      <c r="AR110" s="904"/>
      <c r="AS110" s="904"/>
      <c r="AT110" s="905"/>
      <c r="AU110" s="906" t="s">
        <v>69</v>
      </c>
      <c r="AV110" s="907"/>
      <c r="AW110" s="907"/>
      <c r="AX110" s="907"/>
      <c r="AY110" s="907"/>
      <c r="AZ110" s="929" t="s">
        <v>416</v>
      </c>
      <c r="BA110" s="897"/>
      <c r="BB110" s="897"/>
      <c r="BC110" s="897"/>
      <c r="BD110" s="897"/>
      <c r="BE110" s="897"/>
      <c r="BF110" s="897"/>
      <c r="BG110" s="897"/>
      <c r="BH110" s="897"/>
      <c r="BI110" s="897"/>
      <c r="BJ110" s="897"/>
      <c r="BK110" s="897"/>
      <c r="BL110" s="897"/>
      <c r="BM110" s="897"/>
      <c r="BN110" s="897"/>
      <c r="BO110" s="897"/>
      <c r="BP110" s="898"/>
      <c r="BQ110" s="930">
        <v>6827150</v>
      </c>
      <c r="BR110" s="931"/>
      <c r="BS110" s="931"/>
      <c r="BT110" s="931"/>
      <c r="BU110" s="931"/>
      <c r="BV110" s="931">
        <v>6525110</v>
      </c>
      <c r="BW110" s="931"/>
      <c r="BX110" s="931"/>
      <c r="BY110" s="931"/>
      <c r="BZ110" s="931"/>
      <c r="CA110" s="931">
        <v>6194491</v>
      </c>
      <c r="CB110" s="931"/>
      <c r="CC110" s="931"/>
      <c r="CD110" s="931"/>
      <c r="CE110" s="931"/>
      <c r="CF110" s="944">
        <v>193.1</v>
      </c>
      <c r="CG110" s="945"/>
      <c r="CH110" s="945"/>
      <c r="CI110" s="945"/>
      <c r="CJ110" s="945"/>
      <c r="CK110" s="946" t="s">
        <v>417</v>
      </c>
      <c r="CL110" s="947"/>
      <c r="CM110" s="929" t="s">
        <v>418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420</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421</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422</v>
      </c>
      <c r="B112" s="953"/>
      <c r="C112" s="923" t="s">
        <v>423</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424</v>
      </c>
      <c r="BA112" s="923"/>
      <c r="BB112" s="923"/>
      <c r="BC112" s="923"/>
      <c r="BD112" s="923"/>
      <c r="BE112" s="923"/>
      <c r="BF112" s="923"/>
      <c r="BG112" s="923"/>
      <c r="BH112" s="923"/>
      <c r="BI112" s="923"/>
      <c r="BJ112" s="923"/>
      <c r="BK112" s="923"/>
      <c r="BL112" s="923"/>
      <c r="BM112" s="923"/>
      <c r="BN112" s="923"/>
      <c r="BO112" s="923"/>
      <c r="BP112" s="924"/>
      <c r="BQ112" s="925">
        <v>2186077</v>
      </c>
      <c r="BR112" s="926"/>
      <c r="BS112" s="926"/>
      <c r="BT112" s="926"/>
      <c r="BU112" s="926"/>
      <c r="BV112" s="926">
        <v>2207664</v>
      </c>
      <c r="BW112" s="926"/>
      <c r="BX112" s="926"/>
      <c r="BY112" s="926"/>
      <c r="BZ112" s="926"/>
      <c r="CA112" s="926">
        <v>2187314</v>
      </c>
      <c r="CB112" s="926"/>
      <c r="CC112" s="926"/>
      <c r="CD112" s="926"/>
      <c r="CE112" s="926"/>
      <c r="CF112" s="920">
        <v>68.2</v>
      </c>
      <c r="CG112" s="921"/>
      <c r="CH112" s="921"/>
      <c r="CI112" s="921"/>
      <c r="CJ112" s="921"/>
      <c r="CK112" s="948"/>
      <c r="CL112" s="949"/>
      <c r="CM112" s="922" t="s">
        <v>425</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426</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205528</v>
      </c>
      <c r="AB113" s="938"/>
      <c r="AC113" s="938"/>
      <c r="AD113" s="938"/>
      <c r="AE113" s="939"/>
      <c r="AF113" s="940">
        <v>218637</v>
      </c>
      <c r="AG113" s="938"/>
      <c r="AH113" s="938"/>
      <c r="AI113" s="938"/>
      <c r="AJ113" s="939"/>
      <c r="AK113" s="940">
        <v>195106</v>
      </c>
      <c r="AL113" s="938"/>
      <c r="AM113" s="938"/>
      <c r="AN113" s="938"/>
      <c r="AO113" s="939"/>
      <c r="AP113" s="941">
        <v>6.1</v>
      </c>
      <c r="AQ113" s="942"/>
      <c r="AR113" s="942"/>
      <c r="AS113" s="942"/>
      <c r="AT113" s="943"/>
      <c r="AU113" s="908"/>
      <c r="AV113" s="909"/>
      <c r="AW113" s="909"/>
      <c r="AX113" s="909"/>
      <c r="AY113" s="909"/>
      <c r="AZ113" s="922" t="s">
        <v>427</v>
      </c>
      <c r="BA113" s="923"/>
      <c r="BB113" s="923"/>
      <c r="BC113" s="923"/>
      <c r="BD113" s="923"/>
      <c r="BE113" s="923"/>
      <c r="BF113" s="923"/>
      <c r="BG113" s="923"/>
      <c r="BH113" s="923"/>
      <c r="BI113" s="923"/>
      <c r="BJ113" s="923"/>
      <c r="BK113" s="923"/>
      <c r="BL113" s="923"/>
      <c r="BM113" s="923"/>
      <c r="BN113" s="923"/>
      <c r="BO113" s="923"/>
      <c r="BP113" s="924"/>
      <c r="BQ113" s="925">
        <v>284105</v>
      </c>
      <c r="BR113" s="926"/>
      <c r="BS113" s="926"/>
      <c r="BT113" s="926"/>
      <c r="BU113" s="926"/>
      <c r="BV113" s="926">
        <v>267510</v>
      </c>
      <c r="BW113" s="926"/>
      <c r="BX113" s="926"/>
      <c r="BY113" s="926"/>
      <c r="BZ113" s="926"/>
      <c r="CA113" s="926">
        <v>236648</v>
      </c>
      <c r="CB113" s="926"/>
      <c r="CC113" s="926"/>
      <c r="CD113" s="926"/>
      <c r="CE113" s="926"/>
      <c r="CF113" s="920">
        <v>7.4</v>
      </c>
      <c r="CG113" s="921"/>
      <c r="CH113" s="921"/>
      <c r="CI113" s="921"/>
      <c r="CJ113" s="921"/>
      <c r="CK113" s="948"/>
      <c r="CL113" s="949"/>
      <c r="CM113" s="922" t="s">
        <v>428</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429</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25652</v>
      </c>
      <c r="AB114" s="959"/>
      <c r="AC114" s="959"/>
      <c r="AD114" s="959"/>
      <c r="AE114" s="960"/>
      <c r="AF114" s="961">
        <v>25017</v>
      </c>
      <c r="AG114" s="959"/>
      <c r="AH114" s="959"/>
      <c r="AI114" s="959"/>
      <c r="AJ114" s="960"/>
      <c r="AK114" s="961">
        <v>17628</v>
      </c>
      <c r="AL114" s="959"/>
      <c r="AM114" s="959"/>
      <c r="AN114" s="959"/>
      <c r="AO114" s="960"/>
      <c r="AP114" s="962">
        <v>0.5</v>
      </c>
      <c r="AQ114" s="963"/>
      <c r="AR114" s="963"/>
      <c r="AS114" s="963"/>
      <c r="AT114" s="964"/>
      <c r="AU114" s="908"/>
      <c r="AV114" s="909"/>
      <c r="AW114" s="909"/>
      <c r="AX114" s="909"/>
      <c r="AY114" s="909"/>
      <c r="AZ114" s="922" t="s">
        <v>430</v>
      </c>
      <c r="BA114" s="923"/>
      <c r="BB114" s="923"/>
      <c r="BC114" s="923"/>
      <c r="BD114" s="923"/>
      <c r="BE114" s="923"/>
      <c r="BF114" s="923"/>
      <c r="BG114" s="923"/>
      <c r="BH114" s="923"/>
      <c r="BI114" s="923"/>
      <c r="BJ114" s="923"/>
      <c r="BK114" s="923"/>
      <c r="BL114" s="923"/>
      <c r="BM114" s="923"/>
      <c r="BN114" s="923"/>
      <c r="BO114" s="923"/>
      <c r="BP114" s="924"/>
      <c r="BQ114" s="925">
        <v>811934</v>
      </c>
      <c r="BR114" s="926"/>
      <c r="BS114" s="926"/>
      <c r="BT114" s="926"/>
      <c r="BU114" s="926"/>
      <c r="BV114" s="926">
        <v>846255</v>
      </c>
      <c r="BW114" s="926"/>
      <c r="BX114" s="926"/>
      <c r="BY114" s="926"/>
      <c r="BZ114" s="926"/>
      <c r="CA114" s="926">
        <v>783776</v>
      </c>
      <c r="CB114" s="926"/>
      <c r="CC114" s="926"/>
      <c r="CD114" s="926"/>
      <c r="CE114" s="926"/>
      <c r="CF114" s="920">
        <v>24.4</v>
      </c>
      <c r="CG114" s="921"/>
      <c r="CH114" s="921"/>
      <c r="CI114" s="921"/>
      <c r="CJ114" s="921"/>
      <c r="CK114" s="948"/>
      <c r="CL114" s="949"/>
      <c r="CM114" s="922" t="s">
        <v>431</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432</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5</v>
      </c>
      <c r="AB115" s="938"/>
      <c r="AC115" s="938"/>
      <c r="AD115" s="938"/>
      <c r="AE115" s="939"/>
      <c r="AF115" s="940">
        <v>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433</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205</v>
      </c>
      <c r="AB116" s="959"/>
      <c r="AC116" s="959"/>
      <c r="AD116" s="959"/>
      <c r="AE116" s="960"/>
      <c r="AF116" s="961">
        <v>312</v>
      </c>
      <c r="AG116" s="959"/>
      <c r="AH116" s="959"/>
      <c r="AI116" s="959"/>
      <c r="AJ116" s="960"/>
      <c r="AK116" s="961">
        <v>510</v>
      </c>
      <c r="AL116" s="959"/>
      <c r="AM116" s="959"/>
      <c r="AN116" s="959"/>
      <c r="AO116" s="960"/>
      <c r="AP116" s="962">
        <v>0</v>
      </c>
      <c r="AQ116" s="963"/>
      <c r="AR116" s="963"/>
      <c r="AS116" s="963"/>
      <c r="AT116" s="964"/>
      <c r="AU116" s="908"/>
      <c r="AV116" s="909"/>
      <c r="AW116" s="909"/>
      <c r="AX116" s="909"/>
      <c r="AY116" s="909"/>
      <c r="AZ116" s="967" t="s">
        <v>436</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438</v>
      </c>
      <c r="Z117" s="894"/>
      <c r="AA117" s="978">
        <v>1089813</v>
      </c>
      <c r="AB117" s="979"/>
      <c r="AC117" s="979"/>
      <c r="AD117" s="979"/>
      <c r="AE117" s="980"/>
      <c r="AF117" s="981">
        <v>1065228</v>
      </c>
      <c r="AG117" s="979"/>
      <c r="AH117" s="979"/>
      <c r="AI117" s="979"/>
      <c r="AJ117" s="980"/>
      <c r="AK117" s="981">
        <v>1038050</v>
      </c>
      <c r="AL117" s="979"/>
      <c r="AM117" s="979"/>
      <c r="AN117" s="979"/>
      <c r="AO117" s="980"/>
      <c r="AP117" s="982"/>
      <c r="AQ117" s="983"/>
      <c r="AR117" s="983"/>
      <c r="AS117" s="983"/>
      <c r="AT117" s="984"/>
      <c r="AU117" s="908"/>
      <c r="AV117" s="909"/>
      <c r="AW117" s="909"/>
      <c r="AX117" s="909"/>
      <c r="AY117" s="909"/>
      <c r="AZ117" s="974" t="s">
        <v>439</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440</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411</v>
      </c>
      <c r="AB118" s="893"/>
      <c r="AC118" s="893"/>
      <c r="AD118" s="893"/>
      <c r="AE118" s="894"/>
      <c r="AF118" s="892" t="s">
        <v>412</v>
      </c>
      <c r="AG118" s="893"/>
      <c r="AH118" s="893"/>
      <c r="AI118" s="893"/>
      <c r="AJ118" s="894"/>
      <c r="AK118" s="892" t="s">
        <v>294</v>
      </c>
      <c r="AL118" s="893"/>
      <c r="AM118" s="893"/>
      <c r="AN118" s="893"/>
      <c r="AO118" s="894"/>
      <c r="AP118" s="970" t="s">
        <v>413</v>
      </c>
      <c r="AQ118" s="971"/>
      <c r="AR118" s="971"/>
      <c r="AS118" s="971"/>
      <c r="AT118" s="972"/>
      <c r="AU118" s="908"/>
      <c r="AV118" s="909"/>
      <c r="AW118" s="909"/>
      <c r="AX118" s="909"/>
      <c r="AY118" s="909"/>
      <c r="AZ118" s="973" t="s">
        <v>441</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442</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417</v>
      </c>
      <c r="B119" s="947"/>
      <c r="C119" s="929" t="s">
        <v>418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443</v>
      </c>
      <c r="BP119" s="1005"/>
      <c r="BQ119" s="999">
        <v>10109266</v>
      </c>
      <c r="BR119" s="1000"/>
      <c r="BS119" s="1000"/>
      <c r="BT119" s="1000"/>
      <c r="BU119" s="1000"/>
      <c r="BV119" s="1000">
        <v>9846539</v>
      </c>
      <c r="BW119" s="1000"/>
      <c r="BX119" s="1000"/>
      <c r="BY119" s="1000"/>
      <c r="BZ119" s="1000"/>
      <c r="CA119" s="1000">
        <v>9402229</v>
      </c>
      <c r="CB119" s="1000"/>
      <c r="CC119" s="1000"/>
      <c r="CD119" s="1000"/>
      <c r="CE119" s="1000"/>
      <c r="CF119" s="1001"/>
      <c r="CG119" s="1002"/>
      <c r="CH119" s="1002"/>
      <c r="CI119" s="1002"/>
      <c r="CJ119" s="1003"/>
      <c r="CK119" s="950"/>
      <c r="CL119" s="951"/>
      <c r="CM119" s="973" t="s">
        <v>444</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421</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445</v>
      </c>
      <c r="AV120" s="992"/>
      <c r="AW120" s="992"/>
      <c r="AX120" s="992"/>
      <c r="AY120" s="993"/>
      <c r="AZ120" s="929" t="s">
        <v>446</v>
      </c>
      <c r="BA120" s="897"/>
      <c r="BB120" s="897"/>
      <c r="BC120" s="897"/>
      <c r="BD120" s="897"/>
      <c r="BE120" s="897"/>
      <c r="BF120" s="897"/>
      <c r="BG120" s="897"/>
      <c r="BH120" s="897"/>
      <c r="BI120" s="897"/>
      <c r="BJ120" s="897"/>
      <c r="BK120" s="897"/>
      <c r="BL120" s="897"/>
      <c r="BM120" s="897"/>
      <c r="BN120" s="897"/>
      <c r="BO120" s="897"/>
      <c r="BP120" s="898"/>
      <c r="BQ120" s="930">
        <v>1062319</v>
      </c>
      <c r="BR120" s="931"/>
      <c r="BS120" s="931"/>
      <c r="BT120" s="931"/>
      <c r="BU120" s="931"/>
      <c r="BV120" s="931">
        <v>1202023</v>
      </c>
      <c r="BW120" s="931"/>
      <c r="BX120" s="931"/>
      <c r="BY120" s="931"/>
      <c r="BZ120" s="931"/>
      <c r="CA120" s="931">
        <v>1339201</v>
      </c>
      <c r="CB120" s="931"/>
      <c r="CC120" s="931"/>
      <c r="CD120" s="931"/>
      <c r="CE120" s="931"/>
      <c r="CF120" s="944">
        <v>41.8</v>
      </c>
      <c r="CG120" s="945"/>
      <c r="CH120" s="945"/>
      <c r="CI120" s="945"/>
      <c r="CJ120" s="945"/>
      <c r="CK120" s="1006" t="s">
        <v>447</v>
      </c>
      <c r="CL120" s="1007"/>
      <c r="CM120" s="1007"/>
      <c r="CN120" s="1007"/>
      <c r="CO120" s="1008"/>
      <c r="CP120" s="1014" t="s">
        <v>448</v>
      </c>
      <c r="CQ120" s="1015"/>
      <c r="CR120" s="1015"/>
      <c r="CS120" s="1015"/>
      <c r="CT120" s="1015"/>
      <c r="CU120" s="1015"/>
      <c r="CV120" s="1015"/>
      <c r="CW120" s="1015"/>
      <c r="CX120" s="1015"/>
      <c r="CY120" s="1015"/>
      <c r="CZ120" s="1015"/>
      <c r="DA120" s="1015"/>
      <c r="DB120" s="1015"/>
      <c r="DC120" s="1015"/>
      <c r="DD120" s="1015"/>
      <c r="DE120" s="1015"/>
      <c r="DF120" s="1016"/>
      <c r="DG120" s="930">
        <v>1607420</v>
      </c>
      <c r="DH120" s="931"/>
      <c r="DI120" s="931"/>
      <c r="DJ120" s="931"/>
      <c r="DK120" s="931"/>
      <c r="DL120" s="931">
        <v>1637177</v>
      </c>
      <c r="DM120" s="931"/>
      <c r="DN120" s="931"/>
      <c r="DO120" s="931"/>
      <c r="DP120" s="931"/>
      <c r="DQ120" s="931">
        <v>1584274</v>
      </c>
      <c r="DR120" s="931"/>
      <c r="DS120" s="931"/>
      <c r="DT120" s="931"/>
      <c r="DU120" s="931"/>
      <c r="DV120" s="932">
        <v>49.4</v>
      </c>
      <c r="DW120" s="932"/>
      <c r="DX120" s="932"/>
      <c r="DY120" s="932"/>
      <c r="DZ120" s="933"/>
    </row>
    <row r="121" spans="1:130" s="218" customFormat="1" ht="26.25" customHeight="1" x14ac:dyDescent="0.15">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75690</v>
      </c>
      <c r="BR121" s="926"/>
      <c r="BS121" s="926"/>
      <c r="BT121" s="926"/>
      <c r="BU121" s="926"/>
      <c r="BV121" s="926">
        <v>126326</v>
      </c>
      <c r="BW121" s="926"/>
      <c r="BX121" s="926"/>
      <c r="BY121" s="926"/>
      <c r="BZ121" s="926"/>
      <c r="CA121" s="926">
        <v>169971</v>
      </c>
      <c r="CB121" s="926"/>
      <c r="CC121" s="926"/>
      <c r="CD121" s="926"/>
      <c r="CE121" s="926"/>
      <c r="CF121" s="920">
        <v>5.3</v>
      </c>
      <c r="CG121" s="921"/>
      <c r="CH121" s="921"/>
      <c r="CI121" s="921"/>
      <c r="CJ121" s="921"/>
      <c r="CK121" s="1009"/>
      <c r="CL121" s="1010"/>
      <c r="CM121" s="1010"/>
      <c r="CN121" s="1010"/>
      <c r="CO121" s="1011"/>
      <c r="CP121" s="1019" t="s">
        <v>451</v>
      </c>
      <c r="CQ121" s="1020"/>
      <c r="CR121" s="1020"/>
      <c r="CS121" s="1020"/>
      <c r="CT121" s="1020"/>
      <c r="CU121" s="1020"/>
      <c r="CV121" s="1020"/>
      <c r="CW121" s="1020"/>
      <c r="CX121" s="1020"/>
      <c r="CY121" s="1020"/>
      <c r="CZ121" s="1020"/>
      <c r="DA121" s="1020"/>
      <c r="DB121" s="1020"/>
      <c r="DC121" s="1020"/>
      <c r="DD121" s="1020"/>
      <c r="DE121" s="1020"/>
      <c r="DF121" s="1021"/>
      <c r="DG121" s="925">
        <v>500007</v>
      </c>
      <c r="DH121" s="926"/>
      <c r="DI121" s="926"/>
      <c r="DJ121" s="926"/>
      <c r="DK121" s="926"/>
      <c r="DL121" s="926">
        <v>483084</v>
      </c>
      <c r="DM121" s="926"/>
      <c r="DN121" s="926"/>
      <c r="DO121" s="926"/>
      <c r="DP121" s="926"/>
      <c r="DQ121" s="926">
        <v>492819</v>
      </c>
      <c r="DR121" s="926"/>
      <c r="DS121" s="926"/>
      <c r="DT121" s="926"/>
      <c r="DU121" s="926"/>
      <c r="DV121" s="927">
        <v>15.4</v>
      </c>
      <c r="DW121" s="927"/>
      <c r="DX121" s="927"/>
      <c r="DY121" s="927"/>
      <c r="DZ121" s="928"/>
    </row>
    <row r="122" spans="1:130" s="218" customFormat="1" ht="26.25" customHeight="1" x14ac:dyDescent="0.15">
      <c r="A122" s="1057"/>
      <c r="B122" s="949"/>
      <c r="C122" s="922" t="s">
        <v>431</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6297973</v>
      </c>
      <c r="BR122" s="1000"/>
      <c r="BS122" s="1000"/>
      <c r="BT122" s="1000"/>
      <c r="BU122" s="1000"/>
      <c r="BV122" s="1000">
        <v>6071059</v>
      </c>
      <c r="BW122" s="1000"/>
      <c r="BX122" s="1000"/>
      <c r="BY122" s="1000"/>
      <c r="BZ122" s="1000"/>
      <c r="CA122" s="1000">
        <v>5794132</v>
      </c>
      <c r="CB122" s="1000"/>
      <c r="CC122" s="1000"/>
      <c r="CD122" s="1000"/>
      <c r="CE122" s="1000"/>
      <c r="CF122" s="1017">
        <v>180.7</v>
      </c>
      <c r="CG122" s="1018"/>
      <c r="CH122" s="1018"/>
      <c r="CI122" s="1018"/>
      <c r="CJ122" s="1018"/>
      <c r="CK122" s="1009"/>
      <c r="CL122" s="1010"/>
      <c r="CM122" s="1010"/>
      <c r="CN122" s="1010"/>
      <c r="CO122" s="1011"/>
      <c r="CP122" s="1019" t="s">
        <v>388</v>
      </c>
      <c r="CQ122" s="1020"/>
      <c r="CR122" s="1020"/>
      <c r="CS122" s="1020"/>
      <c r="CT122" s="1020"/>
      <c r="CU122" s="1020"/>
      <c r="CV122" s="1020"/>
      <c r="CW122" s="1020"/>
      <c r="CX122" s="1020"/>
      <c r="CY122" s="1020"/>
      <c r="CZ122" s="1020"/>
      <c r="DA122" s="1020"/>
      <c r="DB122" s="1020"/>
      <c r="DC122" s="1020"/>
      <c r="DD122" s="1020"/>
      <c r="DE122" s="1020"/>
      <c r="DF122" s="1021"/>
      <c r="DG122" s="925">
        <v>78650</v>
      </c>
      <c r="DH122" s="926"/>
      <c r="DI122" s="926"/>
      <c r="DJ122" s="926"/>
      <c r="DK122" s="926"/>
      <c r="DL122" s="926">
        <v>87403</v>
      </c>
      <c r="DM122" s="926"/>
      <c r="DN122" s="926"/>
      <c r="DO122" s="926"/>
      <c r="DP122" s="926"/>
      <c r="DQ122" s="926">
        <v>110221</v>
      </c>
      <c r="DR122" s="926"/>
      <c r="DS122" s="926"/>
      <c r="DT122" s="926"/>
      <c r="DU122" s="926"/>
      <c r="DV122" s="927">
        <v>3.4</v>
      </c>
      <c r="DW122" s="927"/>
      <c r="DX122" s="927"/>
      <c r="DY122" s="927"/>
      <c r="DZ122" s="928"/>
    </row>
    <row r="123" spans="1:130" s="218" customFormat="1" ht="26.25" customHeight="1" x14ac:dyDescent="0.15">
      <c r="A123" s="1057"/>
      <c r="B123" s="949"/>
      <c r="C123" s="922" t="s">
        <v>437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453</v>
      </c>
      <c r="BP123" s="1005"/>
      <c r="BQ123" s="1063">
        <v>7435982</v>
      </c>
      <c r="BR123" s="1064"/>
      <c r="BS123" s="1064"/>
      <c r="BT123" s="1064"/>
      <c r="BU123" s="1064"/>
      <c r="BV123" s="1064">
        <v>7399408</v>
      </c>
      <c r="BW123" s="1064"/>
      <c r="BX123" s="1064"/>
      <c r="BY123" s="1064"/>
      <c r="BZ123" s="1064"/>
      <c r="CA123" s="1064">
        <v>7303304</v>
      </c>
      <c r="CB123" s="1064"/>
      <c r="CC123" s="1064"/>
      <c r="CD123" s="1064"/>
      <c r="CE123" s="1064"/>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440</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454</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85.8</v>
      </c>
      <c r="BR124" s="1027"/>
      <c r="BS124" s="1027"/>
      <c r="BT124" s="1027"/>
      <c r="BU124" s="1027"/>
      <c r="BV124" s="1027">
        <v>78.2</v>
      </c>
      <c r="BW124" s="1027"/>
      <c r="BX124" s="1027"/>
      <c r="BY124" s="1027"/>
      <c r="BZ124" s="1027"/>
      <c r="CA124" s="1027">
        <v>65.400000000000006</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442</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444</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5</v>
      </c>
      <c r="AB127" s="959"/>
      <c r="AC127" s="959"/>
      <c r="AD127" s="959"/>
      <c r="AE127" s="960"/>
      <c r="AF127" s="961">
        <v>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460</v>
      </c>
      <c r="AY127" s="1032"/>
      <c r="AZ127" s="1032"/>
      <c r="BA127" s="1032"/>
      <c r="BB127" s="1032"/>
      <c r="BC127" s="1032"/>
      <c r="BD127" s="1032"/>
      <c r="BE127" s="1033"/>
      <c r="BF127" s="1034" t="s">
        <v>461</v>
      </c>
      <c r="BG127" s="1032"/>
      <c r="BH127" s="1032"/>
      <c r="BI127" s="1032"/>
      <c r="BJ127" s="1032"/>
      <c r="BK127" s="1032"/>
      <c r="BL127" s="1033"/>
      <c r="BM127" s="1034" t="s">
        <v>462</v>
      </c>
      <c r="BN127" s="1032"/>
      <c r="BO127" s="1032"/>
      <c r="BP127" s="1032"/>
      <c r="BQ127" s="1032"/>
      <c r="BR127" s="1032"/>
      <c r="BS127" s="1033"/>
      <c r="BT127" s="1034" t="s">
        <v>463</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466</v>
      </c>
      <c r="X128" s="1043"/>
      <c r="Y128" s="1043"/>
      <c r="Z128" s="1044"/>
      <c r="AA128" s="1045">
        <v>8032</v>
      </c>
      <c r="AB128" s="1046"/>
      <c r="AC128" s="1046"/>
      <c r="AD128" s="1046"/>
      <c r="AE128" s="1047"/>
      <c r="AF128" s="1048">
        <v>10818</v>
      </c>
      <c r="AG128" s="1046"/>
      <c r="AH128" s="1046"/>
      <c r="AI128" s="1046"/>
      <c r="AJ128" s="1047"/>
      <c r="AK128" s="1048">
        <v>33041</v>
      </c>
      <c r="AL128" s="1046"/>
      <c r="AM128" s="1046"/>
      <c r="AN128" s="1046"/>
      <c r="AO128" s="1047"/>
      <c r="AP128" s="1049"/>
      <c r="AQ128" s="1050"/>
      <c r="AR128" s="1050"/>
      <c r="AS128" s="1050"/>
      <c r="AT128" s="1051"/>
      <c r="AU128" s="220"/>
      <c r="AV128" s="220"/>
      <c r="AW128" s="220"/>
      <c r="AX128" s="896" t="s">
        <v>467</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468</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3816352</v>
      </c>
      <c r="AB129" s="959"/>
      <c r="AC129" s="959"/>
      <c r="AD129" s="959"/>
      <c r="AE129" s="960"/>
      <c r="AF129" s="961">
        <v>3807471</v>
      </c>
      <c r="AG129" s="959"/>
      <c r="AH129" s="959"/>
      <c r="AI129" s="959"/>
      <c r="AJ129" s="960"/>
      <c r="AK129" s="961">
        <v>3878996</v>
      </c>
      <c r="AL129" s="959"/>
      <c r="AM129" s="959"/>
      <c r="AN129" s="959"/>
      <c r="AO129" s="960"/>
      <c r="AP129" s="1073"/>
      <c r="AQ129" s="1074"/>
      <c r="AR129" s="1074"/>
      <c r="AS129" s="1074"/>
      <c r="AT129" s="1075"/>
      <c r="AU129" s="221"/>
      <c r="AV129" s="221"/>
      <c r="AW129" s="221"/>
      <c r="AX129" s="1065" t="s">
        <v>470</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703624</v>
      </c>
      <c r="AB130" s="959"/>
      <c r="AC130" s="959"/>
      <c r="AD130" s="959"/>
      <c r="AE130" s="960"/>
      <c r="AF130" s="961">
        <v>680283</v>
      </c>
      <c r="AG130" s="959"/>
      <c r="AH130" s="959"/>
      <c r="AI130" s="959"/>
      <c r="AJ130" s="960"/>
      <c r="AK130" s="961">
        <v>671735</v>
      </c>
      <c r="AL130" s="959"/>
      <c r="AM130" s="959"/>
      <c r="AN130" s="959"/>
      <c r="AO130" s="960"/>
      <c r="AP130" s="1073"/>
      <c r="AQ130" s="1074"/>
      <c r="AR130" s="1074"/>
      <c r="AS130" s="1074"/>
      <c r="AT130" s="1075"/>
      <c r="AU130" s="221"/>
      <c r="AV130" s="221"/>
      <c r="AW130" s="221"/>
      <c r="AX130" s="1065" t="s">
        <v>473</v>
      </c>
      <c r="AY130" s="923"/>
      <c r="AZ130" s="923"/>
      <c r="BA130" s="923"/>
      <c r="BB130" s="923"/>
      <c r="BC130" s="923"/>
      <c r="BD130" s="923"/>
      <c r="BE130" s="924"/>
      <c r="BF130" s="1101">
        <v>11.5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3112728</v>
      </c>
      <c r="AB131" s="986"/>
      <c r="AC131" s="986"/>
      <c r="AD131" s="986"/>
      <c r="AE131" s="987"/>
      <c r="AF131" s="985">
        <v>3127188</v>
      </c>
      <c r="AG131" s="986"/>
      <c r="AH131" s="986"/>
      <c r="AI131" s="986"/>
      <c r="AJ131" s="987"/>
      <c r="AK131" s="985">
        <v>3207261</v>
      </c>
      <c r="AL131" s="986"/>
      <c r="AM131" s="986"/>
      <c r="AN131" s="986"/>
      <c r="AO131" s="987"/>
      <c r="AP131" s="1110"/>
      <c r="AQ131" s="1111"/>
      <c r="AR131" s="1111"/>
      <c r="AS131" s="1111"/>
      <c r="AT131" s="1112"/>
      <c r="AU131" s="221"/>
      <c r="AV131" s="221"/>
      <c r="AW131" s="221"/>
      <c r="AX131" s="1083" t="s">
        <v>475</v>
      </c>
      <c r="AY131" s="726"/>
      <c r="AZ131" s="726"/>
      <c r="BA131" s="726"/>
      <c r="BB131" s="726"/>
      <c r="BC131" s="726"/>
      <c r="BD131" s="726"/>
      <c r="BE131" s="1036"/>
      <c r="BF131" s="1084">
        <v>65.400000000000006</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12.148732559999999</v>
      </c>
      <c r="AB132" s="1097"/>
      <c r="AC132" s="1097"/>
      <c r="AD132" s="1097"/>
      <c r="AE132" s="1098"/>
      <c r="AF132" s="1099">
        <v>11.963687500000001</v>
      </c>
      <c r="AG132" s="1097"/>
      <c r="AH132" s="1097"/>
      <c r="AI132" s="1097"/>
      <c r="AJ132" s="1098"/>
      <c r="AK132" s="1099">
        <v>10.39123414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12.2</v>
      </c>
      <c r="AB133" s="1080"/>
      <c r="AC133" s="1080"/>
      <c r="AD133" s="1080"/>
      <c r="AE133" s="1081"/>
      <c r="AF133" s="1079">
        <v>12.1</v>
      </c>
      <c r="AG133" s="1080"/>
      <c r="AH133" s="1080"/>
      <c r="AI133" s="1080"/>
      <c r="AJ133" s="1081"/>
      <c r="AK133" s="1079">
        <v>11.5</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0WERIlLWuWP8uoynpFY4WrQCl9BjuBQldaIsB/dkr0UcHsv2WPevzA8CJC//pCttRCkkcghfjocQLV/nIlUnXw==" saltValue="13Fl/cl9P50wOzHQtib38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T67" zoomScaleNormal="85" zoomScaleSheetLayoutView="100" workbookViewId="0">
      <selection activeCell="AV94" sqref="AV94"/>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479</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uWY9AZe6E+jVkOUiztBr7NZr/7G1VQ4PSwulrhzXqCbX5roucolyIcE+/HqcK7TLg9f1e3zKkQ4uXML2MTDdjw==" saltValue="VgAe8l8HlNLgDXSHgE1xe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115" zoomScaleNormal="115" zoomScaleSheetLayoutView="55" workbookViewId="0">
      <selection activeCell="DB7" sqref="DB7:DF7"/>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s1UQQ5+vCuUMX7IQYwcpe5m2GQWUtB246pnh+KWg8cJDIGqneyuT/Je6+wJmWXWNRuTk+x9BfsllnQNmuIljQ==" saltValue="+yFCmedJ2PHQLk3OPw/qN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40" zoomScaleSheetLayoutView="40" workbookViewId="0">
      <selection activeCell="DB7" sqref="DB7:DF7"/>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487</v>
      </c>
      <c r="AL9" s="1117"/>
      <c r="AM9" s="1117"/>
      <c r="AN9" s="1118"/>
      <c r="AO9" s="269">
        <v>1084025</v>
      </c>
      <c r="AP9" s="269">
        <v>200448</v>
      </c>
      <c r="AQ9" s="270">
        <v>154424</v>
      </c>
      <c r="AR9" s="271">
        <v>29.8</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488</v>
      </c>
      <c r="AL10" s="1117"/>
      <c r="AM10" s="1117"/>
      <c r="AN10" s="1118"/>
      <c r="AO10" s="272">
        <v>181114</v>
      </c>
      <c r="AP10" s="272">
        <v>33490</v>
      </c>
      <c r="AQ10" s="273">
        <v>18194</v>
      </c>
      <c r="AR10" s="274">
        <v>84.1</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489</v>
      </c>
      <c r="AL11" s="1117"/>
      <c r="AM11" s="1117"/>
      <c r="AN11" s="1118"/>
      <c r="AO11" s="272" t="s">
        <v>490</v>
      </c>
      <c r="AP11" s="272" t="s">
        <v>490</v>
      </c>
      <c r="AQ11" s="273">
        <v>1285</v>
      </c>
      <c r="AR11" s="274" t="s">
        <v>490</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491</v>
      </c>
      <c r="AL12" s="1117"/>
      <c r="AM12" s="1117"/>
      <c r="AN12" s="1118"/>
      <c r="AO12" s="272" t="s">
        <v>490</v>
      </c>
      <c r="AP12" s="272" t="s">
        <v>490</v>
      </c>
      <c r="AQ12" s="273" t="s">
        <v>490</v>
      </c>
      <c r="AR12" s="274" t="s">
        <v>490</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492</v>
      </c>
      <c r="AL13" s="1117"/>
      <c r="AM13" s="1117"/>
      <c r="AN13" s="1118"/>
      <c r="AO13" s="272">
        <v>129108</v>
      </c>
      <c r="AP13" s="272">
        <v>23874</v>
      </c>
      <c r="AQ13" s="273">
        <v>5735</v>
      </c>
      <c r="AR13" s="274">
        <v>316.3</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493</v>
      </c>
      <c r="AL14" s="1117"/>
      <c r="AM14" s="1117"/>
      <c r="AN14" s="1118"/>
      <c r="AO14" s="272">
        <v>37746</v>
      </c>
      <c r="AP14" s="272">
        <v>6980</v>
      </c>
      <c r="AQ14" s="273">
        <v>2950</v>
      </c>
      <c r="AR14" s="274">
        <v>136.6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494</v>
      </c>
      <c r="AL15" s="1120"/>
      <c r="AM15" s="1120"/>
      <c r="AN15" s="1121"/>
      <c r="AO15" s="272">
        <v>-67316</v>
      </c>
      <c r="AP15" s="272">
        <v>-12447</v>
      </c>
      <c r="AQ15" s="273">
        <v>-9110</v>
      </c>
      <c r="AR15" s="274">
        <v>36.6</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1364677</v>
      </c>
      <c r="AP16" s="272">
        <v>252344</v>
      </c>
      <c r="AQ16" s="273">
        <v>173477</v>
      </c>
      <c r="AR16" s="274">
        <v>45.5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499</v>
      </c>
      <c r="AL21" s="1123"/>
      <c r="AM21" s="1123"/>
      <c r="AN21" s="1124"/>
      <c r="AO21" s="285">
        <v>19.420000000000002</v>
      </c>
      <c r="AP21" s="286">
        <v>14.28</v>
      </c>
      <c r="AQ21" s="287">
        <v>5.14</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500</v>
      </c>
      <c r="AL22" s="1123"/>
      <c r="AM22" s="1123"/>
      <c r="AN22" s="1124"/>
      <c r="AO22" s="290">
        <v>98.4</v>
      </c>
      <c r="AP22" s="291">
        <v>96</v>
      </c>
      <c r="AQ22" s="292">
        <v>2.4</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504</v>
      </c>
      <c r="AL32" s="1131"/>
      <c r="AM32" s="1131"/>
      <c r="AN32" s="1132"/>
      <c r="AO32" s="300">
        <v>824806</v>
      </c>
      <c r="AP32" s="300">
        <v>152516</v>
      </c>
      <c r="AQ32" s="301">
        <v>83140</v>
      </c>
      <c r="AR32" s="302">
        <v>83.4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505</v>
      </c>
      <c r="AL33" s="1131"/>
      <c r="AM33" s="1131"/>
      <c r="AN33" s="1132"/>
      <c r="AO33" s="300" t="s">
        <v>490</v>
      </c>
      <c r="AP33" s="300" t="s">
        <v>490</v>
      </c>
      <c r="AQ33" s="301" t="s">
        <v>490</v>
      </c>
      <c r="AR33" s="302" t="s">
        <v>490</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506</v>
      </c>
      <c r="AL34" s="1131"/>
      <c r="AM34" s="1131"/>
      <c r="AN34" s="1132"/>
      <c r="AO34" s="300" t="s">
        <v>490</v>
      </c>
      <c r="AP34" s="300" t="s">
        <v>490</v>
      </c>
      <c r="AQ34" s="301" t="s">
        <v>490</v>
      </c>
      <c r="AR34" s="302" t="s">
        <v>490</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507</v>
      </c>
      <c r="AL35" s="1131"/>
      <c r="AM35" s="1131"/>
      <c r="AN35" s="1132"/>
      <c r="AO35" s="300">
        <v>195106</v>
      </c>
      <c r="AP35" s="300">
        <v>36077</v>
      </c>
      <c r="AQ35" s="301">
        <v>26106</v>
      </c>
      <c r="AR35" s="302">
        <v>38.200000000000003</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508</v>
      </c>
      <c r="AL36" s="1131"/>
      <c r="AM36" s="1131"/>
      <c r="AN36" s="1132"/>
      <c r="AO36" s="300">
        <v>17628</v>
      </c>
      <c r="AP36" s="300">
        <v>3260</v>
      </c>
      <c r="AQ36" s="301">
        <v>4689</v>
      </c>
      <c r="AR36" s="302">
        <v>-30.5</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509</v>
      </c>
      <c r="AL37" s="1131"/>
      <c r="AM37" s="1131"/>
      <c r="AN37" s="1132"/>
      <c r="AO37" s="300" t="s">
        <v>490</v>
      </c>
      <c r="AP37" s="300" t="s">
        <v>490</v>
      </c>
      <c r="AQ37" s="301">
        <v>554</v>
      </c>
      <c r="AR37" s="302" t="s">
        <v>490</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510</v>
      </c>
      <c r="AL38" s="1134"/>
      <c r="AM38" s="1134"/>
      <c r="AN38" s="1135"/>
      <c r="AO38" s="303">
        <v>510</v>
      </c>
      <c r="AP38" s="303">
        <v>94</v>
      </c>
      <c r="AQ38" s="304">
        <v>7</v>
      </c>
      <c r="AR38" s="292">
        <v>1242.9000000000001</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511</v>
      </c>
      <c r="AL39" s="1134"/>
      <c r="AM39" s="1134"/>
      <c r="AN39" s="1135"/>
      <c r="AO39" s="300">
        <v>-33041</v>
      </c>
      <c r="AP39" s="300">
        <v>-6110</v>
      </c>
      <c r="AQ39" s="301">
        <v>-2038</v>
      </c>
      <c r="AR39" s="302">
        <v>199.8</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512</v>
      </c>
      <c r="AL40" s="1131"/>
      <c r="AM40" s="1131"/>
      <c r="AN40" s="1132"/>
      <c r="AO40" s="300">
        <v>-671735</v>
      </c>
      <c r="AP40" s="300">
        <v>-124211</v>
      </c>
      <c r="AQ40" s="301">
        <v>-74354</v>
      </c>
      <c r="AR40" s="302">
        <v>67.099999999999994</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333274</v>
      </c>
      <c r="AP41" s="300">
        <v>61626</v>
      </c>
      <c r="AQ41" s="301">
        <v>38106</v>
      </c>
      <c r="AR41" s="302">
        <v>61.7</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482</v>
      </c>
      <c r="AN49" s="1127" t="s">
        <v>515</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516</v>
      </c>
      <c r="AO50" s="317" t="s">
        <v>517</v>
      </c>
      <c r="AP50" s="318" t="s">
        <v>518</v>
      </c>
      <c r="AQ50" s="319" t="s">
        <v>519</v>
      </c>
      <c r="AR50" s="320" t="s">
        <v>520</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1210017</v>
      </c>
      <c r="AN51" s="322">
        <v>200933</v>
      </c>
      <c r="AO51" s="323">
        <v>21</v>
      </c>
      <c r="AP51" s="324">
        <v>126525</v>
      </c>
      <c r="AQ51" s="325">
        <v>0.2</v>
      </c>
      <c r="AR51" s="326">
        <v>20.8</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818683</v>
      </c>
      <c r="AN52" s="330">
        <v>135949</v>
      </c>
      <c r="AO52" s="331">
        <v>40.299999999999997</v>
      </c>
      <c r="AP52" s="332">
        <v>67052</v>
      </c>
      <c r="AQ52" s="333">
        <v>18.100000000000001</v>
      </c>
      <c r="AR52" s="334">
        <v>22.2</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848354</v>
      </c>
      <c r="AN53" s="322">
        <v>145018</v>
      </c>
      <c r="AO53" s="323">
        <v>-27.8</v>
      </c>
      <c r="AP53" s="324">
        <v>122054</v>
      </c>
      <c r="AQ53" s="325">
        <v>-3.5</v>
      </c>
      <c r="AR53" s="326">
        <v>-24.3</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335500</v>
      </c>
      <c r="AN54" s="330">
        <v>57350</v>
      </c>
      <c r="AO54" s="331">
        <v>-57.8</v>
      </c>
      <c r="AP54" s="332">
        <v>68298</v>
      </c>
      <c r="AQ54" s="333">
        <v>1.9</v>
      </c>
      <c r="AR54" s="334">
        <v>-59.7</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781073</v>
      </c>
      <c r="AN55" s="322">
        <v>137175</v>
      </c>
      <c r="AO55" s="323">
        <v>-5.4</v>
      </c>
      <c r="AP55" s="324">
        <v>111644</v>
      </c>
      <c r="AQ55" s="325">
        <v>-8.5</v>
      </c>
      <c r="AR55" s="326">
        <v>3.1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400672</v>
      </c>
      <c r="AN56" s="330">
        <v>70367</v>
      </c>
      <c r="AO56" s="331">
        <v>22.7</v>
      </c>
      <c r="AP56" s="332">
        <v>66606</v>
      </c>
      <c r="AQ56" s="333">
        <v>-2.5</v>
      </c>
      <c r="AR56" s="334">
        <v>25.2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706139</v>
      </c>
      <c r="AN57" s="322">
        <v>127003</v>
      </c>
      <c r="AO57" s="323">
        <v>-7.4</v>
      </c>
      <c r="AP57" s="324">
        <v>127917</v>
      </c>
      <c r="AQ57" s="325">
        <v>14.6</v>
      </c>
      <c r="AR57" s="326">
        <v>-22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440506</v>
      </c>
      <c r="AN58" s="330">
        <v>79228</v>
      </c>
      <c r="AO58" s="331">
        <v>12.6</v>
      </c>
      <c r="AP58" s="332">
        <v>69746</v>
      </c>
      <c r="AQ58" s="333">
        <v>4.7</v>
      </c>
      <c r="AR58" s="334">
        <v>7.9</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684961</v>
      </c>
      <c r="AN59" s="322">
        <v>126657</v>
      </c>
      <c r="AO59" s="323">
        <v>-0.3</v>
      </c>
      <c r="AP59" s="324">
        <v>135931</v>
      </c>
      <c r="AQ59" s="325">
        <v>6.3</v>
      </c>
      <c r="AR59" s="326">
        <v>-6.6</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369100</v>
      </c>
      <c r="AN60" s="330">
        <v>68251</v>
      </c>
      <c r="AO60" s="331">
        <v>-13.9</v>
      </c>
      <c r="AP60" s="332">
        <v>75320</v>
      </c>
      <c r="AQ60" s="333">
        <v>8</v>
      </c>
      <c r="AR60" s="334">
        <v>-21.9</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846109</v>
      </c>
      <c r="AN61" s="337">
        <v>147357</v>
      </c>
      <c r="AO61" s="338">
        <v>-4</v>
      </c>
      <c r="AP61" s="339">
        <v>124814</v>
      </c>
      <c r="AQ61" s="340">
        <v>1.8</v>
      </c>
      <c r="AR61" s="326">
        <v>-5.8</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472892</v>
      </c>
      <c r="AN62" s="330">
        <v>82229</v>
      </c>
      <c r="AO62" s="331">
        <v>0.8</v>
      </c>
      <c r="AP62" s="332">
        <v>69404</v>
      </c>
      <c r="AQ62" s="333">
        <v>6</v>
      </c>
      <c r="AR62" s="334">
        <v>-5.2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PkFLQpgReJ1qxt8Yz43B7AVvrJpB4FK+Qm+E47UPOdW8bfIVG2bSa7ZxDe2vuSDRjbnxYxuUs8YI50whGsTUAA==" saltValue="sQwq/Tapt5t4Nh4pay2O5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5" zoomScale="85" zoomScaleNormal="85" zoomScaleSheetLayoutView="55" workbookViewId="0">
      <selection activeCell="C108" sqref="C108"/>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479</v>
      </c>
    </row>
    <row r="121" spans="125:125" ht="13.5" hidden="1" customHeight="1" x14ac:dyDescent="0.15">
      <c r="DU121" s="247"/>
    </row>
  </sheetData>
  <sheetProtection algorithmName="SHA-512" hashValue="mbHeTuAWMC7+AEHGEGkp3g8vF5Mtp+sORwsVt5bQIvaoeWVilr5v16E7hgXYyU6D4+c99Pn4Cf/BvgkbkoVpag==" saltValue="MknMOcI4XXootEKX5/CGd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8" zoomScale="115" zoomScaleNormal="115" zoomScaleSheetLayoutView="55" workbookViewId="0">
      <selection activeCell="AF101" sqref="AF101"/>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479</v>
      </c>
    </row>
  </sheetData>
  <sheetProtection algorithmName="SHA-512" hashValue="k6y7CpfHTK7iVaFn7rV08H0m09SEhsIDA9NXAUL3qZ5Cok87oF4DktnQAgEAk3FxyadIAlTCxjkPAMQ8uGkg9A==" saltValue="JPQvjIVpxrRY6G9tEmW8+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abSelected="1" topLeftCell="D38" zoomScale="115" zoomScaleNormal="115" zoomScaleSheetLayoutView="100"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39" t="s">
        <v>3</v>
      </c>
      <c r="D47" s="1139"/>
      <c r="E47" s="1140"/>
      <c r="F47" s="11">
        <v>20.27</v>
      </c>
      <c r="G47" s="12">
        <v>26.09</v>
      </c>
      <c r="H47" s="12">
        <v>20.13</v>
      </c>
      <c r="I47" s="12">
        <v>22.93</v>
      </c>
      <c r="J47" s="13">
        <v>23.06</v>
      </c>
    </row>
    <row r="48" spans="2:10" ht="57.75" customHeight="1" x14ac:dyDescent="0.15">
      <c r="B48" s="14"/>
      <c r="C48" s="1141" t="s">
        <v>4</v>
      </c>
      <c r="D48" s="1141"/>
      <c r="E48" s="1142"/>
      <c r="F48" s="15">
        <v>6.53</v>
      </c>
      <c r="G48" s="16">
        <v>5.43</v>
      </c>
      <c r="H48" s="16">
        <v>7.38</v>
      </c>
      <c r="I48" s="16">
        <v>8.77</v>
      </c>
      <c r="J48" s="17">
        <v>7.18</v>
      </c>
    </row>
    <row r="49" spans="2:10" ht="57.75" customHeight="1" thickBot="1" x14ac:dyDescent="0.2">
      <c r="B49" s="18"/>
      <c r="C49" s="1143" t="s">
        <v>5</v>
      </c>
      <c r="D49" s="1143"/>
      <c r="E49" s="1144"/>
      <c r="F49" s="19">
        <v>4.22</v>
      </c>
      <c r="G49" s="20">
        <v>5.22</v>
      </c>
      <c r="H49" s="20" t="s">
        <v>534</v>
      </c>
      <c r="I49" s="20">
        <v>4.13</v>
      </c>
      <c r="J49" s="21" t="s">
        <v>535</v>
      </c>
    </row>
    <row r="50" spans="2:10" x14ac:dyDescent="0.15"/>
  </sheetData>
  <sheetProtection algorithmName="SHA-512" hashValue="8xQecRPhwKRakefwd8sTp7jWYzJtV2uN+1KyjV056YbXMnTXCfYOr3r1vA3FGgN8C6kQUFahB6JTadVQWboB0g==" saltValue="A39Znu2jlrcW+rPDUNW3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2026-03-06T01:27:35Z</cp:lastPrinted>
  <dcterms:created xsi:type="dcterms:W3CDTF">2026-02-26T09:28:54Z</dcterms:created>
  <dcterms:modified xsi:type="dcterms:W3CDTF">2026-03-06T01:27:36Z</dcterms:modified>
  <cp:category/>
</cp:coreProperties>
</file>